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57563488-7720-433C-ADFD-B4C716EE689C}" xr6:coauthVersionLast="47" xr6:coauthVersionMax="47" xr10:uidLastSave="{00000000-0000-0000-0000-000000000000}"/>
  <bookViews>
    <workbookView xWindow="-25515" yWindow="405" windowWidth="24345" windowHeight="13680" xr2:uid="{00000000-000D-0000-FFFF-FFFF00000000}"/>
  </bookViews>
  <sheets>
    <sheet name="10-4" sheetId="1" r:id="rId1"/>
  </sheets>
  <definedNames>
    <definedName name="_xlnm.Print_Area" localSheetId="0">'10-4'!$A$1:$AA$87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2" i="1" l="1"/>
  <c r="B82" i="1"/>
  <c r="G81" i="1" l="1"/>
  <c r="B81" i="1"/>
  <c r="Y80" i="1" l="1"/>
  <c r="G80" i="1"/>
  <c r="E80" i="1"/>
  <c r="B80" i="1"/>
  <c r="G75" i="1" l="1"/>
  <c r="F75" i="1"/>
  <c r="E75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H74" i="1"/>
  <c r="G74" i="1"/>
  <c r="F74" i="1"/>
  <c r="E74" i="1"/>
  <c r="G61" i="1"/>
  <c r="G60" i="1"/>
  <c r="G59" i="1"/>
  <c r="G58" i="1"/>
  <c r="G57" i="1"/>
  <c r="G56" i="1"/>
  <c r="G55" i="1"/>
</calcChain>
</file>

<file path=xl/sharedStrings.xml><?xml version="1.0" encoding="utf-8"?>
<sst xmlns="http://schemas.openxmlformats.org/spreadsheetml/2006/main" count="106" uniqueCount="69">
  <si>
    <t>単位：人</t>
  </si>
  <si>
    <t>年度</t>
  </si>
  <si>
    <t>児童福祉法に基づく保育所</t>
  </si>
  <si>
    <t>へき地　　　保育所数</t>
    <rPh sb="6" eb="9">
      <t>ホイクショ</t>
    </rPh>
    <rPh sb="9" eb="10">
      <t>スウ</t>
    </rPh>
    <phoneticPr fontId="4"/>
  </si>
  <si>
    <t>季節　　　　保育所</t>
    <rPh sb="6" eb="9">
      <t>ホイクショ</t>
    </rPh>
    <phoneticPr fontId="4"/>
  </si>
  <si>
    <t>保育所数（３月３１日現在）</t>
    <rPh sb="6" eb="7">
      <t>ガツ</t>
    </rPh>
    <rPh sb="9" eb="10">
      <t>ニチ</t>
    </rPh>
    <rPh sb="10" eb="12">
      <t>ゲンザイ</t>
    </rPh>
    <phoneticPr fontId="4"/>
  </si>
  <si>
    <t>児童数</t>
    <rPh sb="0" eb="3">
      <t>ジドウスウ</t>
    </rPh>
    <phoneticPr fontId="4"/>
  </si>
  <si>
    <t>職員数</t>
  </si>
  <si>
    <t>定員</t>
  </si>
  <si>
    <t>年間平均入所人員</t>
    <rPh sb="2" eb="4">
      <t>ヘイキン</t>
    </rPh>
    <rPh sb="4" eb="6">
      <t>ニュウショ</t>
    </rPh>
    <rPh sb="6" eb="8">
      <t>ジンイン</t>
    </rPh>
    <phoneticPr fontId="4"/>
  </si>
  <si>
    <t>延入所人員</t>
    <rPh sb="0" eb="1">
      <t>ノ</t>
    </rPh>
    <rPh sb="1" eb="3">
      <t>ニュウショ</t>
    </rPh>
    <rPh sb="3" eb="5">
      <t>ジンイン</t>
    </rPh>
    <phoneticPr fontId="4"/>
  </si>
  <si>
    <t>総数</t>
  </si>
  <si>
    <t>公立</t>
  </si>
  <si>
    <t>私立</t>
  </si>
  <si>
    <t>階層別</t>
    <rPh sb="0" eb="3">
      <t>カイソウベツ</t>
    </rPh>
    <phoneticPr fontId="4"/>
  </si>
  <si>
    <t>うち 　　　　保母数</t>
    <rPh sb="7" eb="9">
      <t>ホボ</t>
    </rPh>
    <rPh sb="9" eb="10">
      <t>スウ</t>
    </rPh>
    <phoneticPr fontId="4"/>
  </si>
  <si>
    <t>Ａ</t>
  </si>
  <si>
    <t>Ｂ</t>
  </si>
  <si>
    <t>Ｃ１</t>
  </si>
  <si>
    <t>Ｃ２</t>
  </si>
  <si>
    <t>Ｃ３</t>
  </si>
  <si>
    <t>Ｄ１</t>
  </si>
  <si>
    <t>Ｄ２</t>
  </si>
  <si>
    <t>Ｄ３</t>
  </si>
  <si>
    <t>Ｄ４</t>
  </si>
  <si>
    <t>Ｄ５</t>
  </si>
  <si>
    <t>Ｄ６</t>
  </si>
  <si>
    <t>昭</t>
  </si>
  <si>
    <t>平</t>
  </si>
  <si>
    <t>元</t>
  </si>
  <si>
    <t>※S53､57～60、H17～20年の空欄は、資料なしのため未記入</t>
    <phoneticPr fontId="4"/>
  </si>
  <si>
    <t>資料：福祉課</t>
    <rPh sb="3" eb="5">
      <t>フクシ</t>
    </rPh>
    <phoneticPr fontId="4"/>
  </si>
  <si>
    <t>C</t>
    <phoneticPr fontId="4"/>
  </si>
  <si>
    <t>D1</t>
    <phoneticPr fontId="4"/>
  </si>
  <si>
    <t>D2</t>
    <phoneticPr fontId="4"/>
  </si>
  <si>
    <t>D3</t>
    <phoneticPr fontId="4"/>
  </si>
  <si>
    <t>D4</t>
    <phoneticPr fontId="4"/>
  </si>
  <si>
    <t>D5</t>
    <phoneticPr fontId="4"/>
  </si>
  <si>
    <t>D6</t>
    <phoneticPr fontId="4"/>
  </si>
  <si>
    <t>D7</t>
    <phoneticPr fontId="4"/>
  </si>
  <si>
    <t>D8</t>
    <phoneticPr fontId="4"/>
  </si>
  <si>
    <t>D9</t>
    <phoneticPr fontId="4"/>
  </si>
  <si>
    <t>D10</t>
    <phoneticPr fontId="4"/>
  </si>
  <si>
    <t>D11</t>
    <phoneticPr fontId="4"/>
  </si>
  <si>
    <t>平</t>
    <rPh sb="0" eb="1">
      <t>ヘイ</t>
    </rPh>
    <phoneticPr fontId="4"/>
  </si>
  <si>
    <t>※空欄は、資料なしのため未記入</t>
    <phoneticPr fontId="4"/>
  </si>
  <si>
    <t>へき地
保育所数</t>
    <rPh sb="4" eb="7">
      <t>ホイクショ</t>
    </rPh>
    <rPh sb="7" eb="8">
      <t>スウ</t>
    </rPh>
    <phoneticPr fontId="4"/>
  </si>
  <si>
    <t>季節
保育所</t>
    <rPh sb="3" eb="6">
      <t>ホイクショ</t>
    </rPh>
    <phoneticPr fontId="4"/>
  </si>
  <si>
    <t>年度末入所人員</t>
    <rPh sb="0" eb="3">
      <t>ネンドマツ</t>
    </rPh>
    <rPh sb="3" eb="5">
      <t>ニュウショ</t>
    </rPh>
    <rPh sb="5" eb="7">
      <t>ジンイン</t>
    </rPh>
    <phoneticPr fontId="4"/>
  </si>
  <si>
    <t>うち保育士数</t>
    <rPh sb="2" eb="4">
      <t>ホイク</t>
    </rPh>
    <rPh sb="4" eb="5">
      <t>シ</t>
    </rPh>
    <rPh sb="5" eb="6">
      <t>スウ</t>
    </rPh>
    <phoneticPr fontId="4"/>
  </si>
  <si>
    <t>C1</t>
  </si>
  <si>
    <t>C2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</si>
  <si>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</si>
  <si>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</si>
  <si>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</si>
  <si>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</si>
  <si>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</si>
  <si>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</si>
  <si>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</si>
  <si>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</si>
  <si>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</si>
  <si>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</si>
  <si>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</si>
  <si>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</si>
  <si>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（3月31日）</t>
    <rPh sb="2" eb="3">
      <t>ガツ</t>
    </rPh>
    <rPh sb="5" eb="6">
      <t>ニチ</t>
    </rPh>
    <phoneticPr fontId="2"/>
  </si>
  <si>
    <t>令和</t>
    <rPh sb="0" eb="1">
      <t>レイ</t>
    </rPh>
    <rPh sb="1" eb="2">
      <t>カズ</t>
    </rPh>
    <phoneticPr fontId="2"/>
  </si>
  <si>
    <t>季節保育所</t>
    <rPh sb="2" eb="5">
      <t>ホイクショ</t>
    </rPh>
    <phoneticPr fontId="4"/>
  </si>
  <si>
    <t xml:space="preserve">  教育・保育　１０ー４</t>
    <rPh sb="2" eb="4">
      <t>キョウイク</t>
    </rPh>
    <rPh sb="5" eb="7">
      <t>ホイク</t>
    </rPh>
    <phoneticPr fontId="2"/>
  </si>
  <si>
    <t>保育園数・園児数（公・私立）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</si>
</sst>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_ "/>
    <numFmt numFmtId="178" formatCode="#,##0_);[Red]\(#,##0\)"/>
  </numFmts>
  <fonts count="10" x14ac:knownFonts="1">
    <font>
      <sz val="11"/>
      <color theme="1"/>
      <name val="游ゴシック"/>
      <family val="2"/>
      <charset val="128"/>
      <scheme val="minor"/>
    </font>
    <font>
      <sz val="12.05"/>
      <color rgb="FF00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000000"/>
      </diagonal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5" fillId="0" borderId="0">
      <alignment vertical="center"/>
    </xf>
  </cellStyleXfs>
  <cellXfs count="102">
    <xf numFmtId="0" fontId="0" fillId="0" borderId="0" xfId="0">
      <alignment vertical="center"/>
    </xf>
    <xf numFmtId="0" fontId="3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6" fillId="2" borderId="2" xfId="1" applyFont="1" applyFill="1" applyBorder="1" applyAlignment="1" applyProtection="1">
      <alignment vertical="center"/>
      <protection locked="0"/>
    </xf>
    <xf numFmtId="0" fontId="6" fillId="2" borderId="0" xfId="1" applyFont="1" applyFill="1" applyAlignment="1" applyProtection="1">
      <alignment vertical="center"/>
      <protection locked="0"/>
    </xf>
    <xf numFmtId="0" fontId="6" fillId="2" borderId="10" xfId="1" applyFont="1" applyFill="1" applyBorder="1" applyAlignment="1" applyProtection="1">
      <alignment vertical="center"/>
      <protection locked="0"/>
    </xf>
    <xf numFmtId="0" fontId="6" fillId="2" borderId="2" xfId="1" applyFont="1" applyFill="1" applyBorder="1" applyAlignment="1" applyProtection="1">
      <alignment horizontal="center" vertical="center"/>
      <protection locked="0"/>
    </xf>
    <xf numFmtId="0" fontId="6" fillId="2" borderId="5" xfId="1" applyFont="1" applyFill="1" applyBorder="1" applyAlignment="1" applyProtection="1">
      <alignment horizontal="center" vertical="center"/>
      <protection locked="0"/>
    </xf>
    <xf numFmtId="0" fontId="6" fillId="2" borderId="10" xfId="1" applyFont="1" applyFill="1" applyBorder="1" applyAlignment="1" applyProtection="1">
      <alignment horizontal="center" vertical="center"/>
      <protection locked="0"/>
    </xf>
    <xf numFmtId="0" fontId="6" fillId="0" borderId="10" xfId="1" applyFont="1" applyBorder="1" applyAlignment="1" applyProtection="1">
      <alignment vertical="center"/>
      <protection locked="0"/>
    </xf>
    <xf numFmtId="0" fontId="6" fillId="0" borderId="5" xfId="1" applyFont="1" applyBorder="1" applyAlignment="1" applyProtection="1">
      <alignment vertical="center"/>
      <protection locked="0"/>
    </xf>
    <xf numFmtId="0" fontId="6" fillId="0" borderId="4" xfId="1" applyFont="1" applyBorder="1" applyAlignment="1" applyProtection="1">
      <alignment vertical="center"/>
      <protection locked="0"/>
    </xf>
    <xf numFmtId="0" fontId="6" fillId="2" borderId="5" xfId="1" applyFont="1" applyFill="1" applyBorder="1" applyAlignment="1" applyProtection="1">
      <alignment vertical="center"/>
      <protection locked="0"/>
    </xf>
    <xf numFmtId="0" fontId="6" fillId="0" borderId="1" xfId="1" applyFont="1" applyBorder="1" applyAlignment="1" applyProtection="1">
      <alignment vertical="center"/>
      <protection locked="0"/>
    </xf>
    <xf numFmtId="176" fontId="6" fillId="0" borderId="5" xfId="1" applyNumberFormat="1" applyFont="1" applyBorder="1" applyAlignment="1" applyProtection="1">
      <alignment vertical="center"/>
      <protection locked="0"/>
    </xf>
    <xf numFmtId="177" fontId="6" fillId="0" borderId="5" xfId="1" applyNumberFormat="1" applyFont="1" applyBorder="1" applyAlignment="1" applyProtection="1">
      <alignment vertical="center"/>
      <protection locked="0"/>
    </xf>
    <xf numFmtId="0" fontId="6" fillId="2" borderId="10" xfId="1" applyFont="1" applyFill="1" applyBorder="1" applyAlignment="1" applyProtection="1">
      <alignment horizontal="right" vertical="center"/>
      <protection locked="0"/>
    </xf>
    <xf numFmtId="176" fontId="6" fillId="0" borderId="10" xfId="1" applyNumberFormat="1" applyFont="1" applyBorder="1" applyAlignment="1" applyProtection="1">
      <alignment vertical="center"/>
      <protection locked="0"/>
    </xf>
    <xf numFmtId="0" fontId="6" fillId="0" borderId="2" xfId="1" applyFont="1" applyBorder="1" applyAlignment="1" applyProtection="1">
      <alignment horizontal="center" vertical="center"/>
      <protection locked="0"/>
    </xf>
    <xf numFmtId="176" fontId="6" fillId="0" borderId="2" xfId="1" applyNumberFormat="1" applyFont="1" applyBorder="1" applyAlignment="1" applyProtection="1">
      <alignment vertical="center"/>
      <protection locked="0"/>
    </xf>
    <xf numFmtId="178" fontId="6" fillId="0" borderId="5" xfId="1" applyNumberFormat="1" applyFont="1" applyBorder="1" applyAlignment="1" applyProtection="1">
      <alignment vertical="center"/>
      <protection locked="0"/>
    </xf>
    <xf numFmtId="178" fontId="6" fillId="0" borderId="2" xfId="1" applyNumberFormat="1" applyFont="1" applyBorder="1" applyAlignment="1" applyProtection="1">
      <alignment horizontal="right" vertical="center"/>
      <protection locked="0"/>
    </xf>
    <xf numFmtId="0" fontId="6" fillId="0" borderId="15" xfId="1" applyFont="1" applyBorder="1" applyAlignment="1" applyProtection="1">
      <alignment vertical="center"/>
      <protection locked="0"/>
    </xf>
    <xf numFmtId="0" fontId="6" fillId="2" borderId="16" xfId="1" applyFont="1" applyFill="1" applyBorder="1" applyAlignment="1" applyProtection="1">
      <alignment vertical="center"/>
      <protection locked="0"/>
    </xf>
    <xf numFmtId="0" fontId="6" fillId="0" borderId="17" xfId="1" applyFont="1" applyBorder="1" applyAlignment="1" applyProtection="1">
      <alignment vertical="center"/>
      <protection locked="0"/>
    </xf>
    <xf numFmtId="0" fontId="6" fillId="0" borderId="18" xfId="1" applyFont="1" applyBorder="1" applyAlignment="1" applyProtection="1">
      <alignment vertical="center"/>
      <protection locked="0"/>
    </xf>
    <xf numFmtId="176" fontId="6" fillId="0" borderId="18" xfId="1" applyNumberFormat="1" applyFont="1" applyBorder="1" applyAlignment="1" applyProtection="1">
      <alignment vertical="center"/>
      <protection locked="0"/>
    </xf>
    <xf numFmtId="176" fontId="6" fillId="0" borderId="17" xfId="1" applyNumberFormat="1" applyFont="1" applyBorder="1" applyAlignment="1" applyProtection="1">
      <alignment horizontal="right" vertical="center"/>
      <protection locked="0"/>
    </xf>
    <xf numFmtId="0" fontId="6" fillId="0" borderId="20" xfId="1" applyFont="1" applyBorder="1" applyAlignment="1" applyProtection="1">
      <alignment vertical="center"/>
      <protection locked="0"/>
    </xf>
    <xf numFmtId="0" fontId="6" fillId="2" borderId="21" xfId="1" applyFont="1" applyFill="1" applyBorder="1" applyAlignment="1" applyProtection="1">
      <alignment vertical="center"/>
      <protection locked="0"/>
    </xf>
    <xf numFmtId="0" fontId="6" fillId="0" borderId="22" xfId="1" applyFont="1" applyBorder="1" applyAlignment="1" applyProtection="1">
      <alignment vertical="center"/>
      <protection locked="0"/>
    </xf>
    <xf numFmtId="176" fontId="6" fillId="0" borderId="22" xfId="1" applyNumberFormat="1" applyFont="1" applyBorder="1" applyAlignment="1" applyProtection="1">
      <alignment vertical="center"/>
      <protection locked="0"/>
    </xf>
    <xf numFmtId="0" fontId="6" fillId="0" borderId="22" xfId="1" applyFont="1" applyBorder="1" applyAlignment="1" applyProtection="1">
      <alignment horizontal="center" vertical="center"/>
      <protection locked="0"/>
    </xf>
    <xf numFmtId="176" fontId="6" fillId="0" borderId="22" xfId="1" applyNumberFormat="1" applyFont="1" applyBorder="1" applyAlignment="1" applyProtection="1">
      <alignment horizontal="right" vertical="center"/>
      <protection locked="0"/>
    </xf>
    <xf numFmtId="0" fontId="8" fillId="0" borderId="23" xfId="1" applyFont="1" applyBorder="1" applyAlignment="1" applyProtection="1">
      <alignment vertical="center"/>
      <protection locked="0"/>
    </xf>
    <xf numFmtId="0" fontId="6" fillId="0" borderId="23" xfId="1" applyFont="1" applyBorder="1" applyAlignment="1" applyProtection="1">
      <alignment vertical="center"/>
      <protection locked="0"/>
    </xf>
    <xf numFmtId="0" fontId="6" fillId="2" borderId="23" xfId="1" applyFont="1" applyFill="1" applyBorder="1" applyAlignment="1" applyProtection="1">
      <alignment vertical="center"/>
      <protection locked="0"/>
    </xf>
    <xf numFmtId="0" fontId="6" fillId="2" borderId="0" xfId="1" applyFont="1" applyFill="1" applyBorder="1" applyAlignment="1" applyProtection="1">
      <alignment vertical="center"/>
      <protection locked="0"/>
    </xf>
    <xf numFmtId="0" fontId="6" fillId="2" borderId="30" xfId="1" applyFont="1" applyFill="1" applyBorder="1" applyAlignment="1" applyProtection="1">
      <alignment vertical="center"/>
      <protection locked="0"/>
    </xf>
    <xf numFmtId="0" fontId="6" fillId="2" borderId="31" xfId="1" applyFont="1" applyFill="1" applyBorder="1" applyAlignment="1" applyProtection="1">
      <alignment vertical="center"/>
      <protection locked="0"/>
    </xf>
    <xf numFmtId="0" fontId="6" fillId="2" borderId="16" xfId="1" applyFont="1" applyFill="1" applyBorder="1" applyAlignment="1" applyProtection="1">
      <alignment horizontal="center" vertical="center"/>
      <protection locked="0"/>
    </xf>
    <xf numFmtId="0" fontId="6" fillId="2" borderId="34" xfId="1" applyFont="1" applyFill="1" applyBorder="1" applyAlignment="1" applyProtection="1">
      <alignment vertical="center"/>
      <protection locked="0"/>
    </xf>
    <xf numFmtId="0" fontId="6" fillId="0" borderId="29" xfId="1" applyFont="1" applyBorder="1" applyAlignment="1" applyProtection="1">
      <alignment vertical="center"/>
      <protection locked="0"/>
    </xf>
    <xf numFmtId="0" fontId="6" fillId="0" borderId="16" xfId="1" applyFont="1" applyBorder="1" applyAlignment="1" applyProtection="1">
      <alignment vertical="center"/>
      <protection locked="0"/>
    </xf>
    <xf numFmtId="0" fontId="6" fillId="0" borderId="35" xfId="1" applyFont="1" applyBorder="1" applyAlignment="1" applyProtection="1">
      <alignment vertical="center"/>
      <protection locked="0"/>
    </xf>
    <xf numFmtId="0" fontId="6" fillId="0" borderId="16" xfId="1" applyFont="1" applyFill="1" applyBorder="1" applyAlignment="1" applyProtection="1">
      <alignment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vertical="center"/>
      <protection locked="0"/>
    </xf>
    <xf numFmtId="0" fontId="6" fillId="0" borderId="16" xfId="0" applyFont="1" applyFill="1" applyBorder="1" applyAlignment="1" applyProtection="1">
      <alignment vertical="center"/>
      <protection locked="0"/>
    </xf>
    <xf numFmtId="0" fontId="6" fillId="2" borderId="37" xfId="1" applyFont="1" applyFill="1" applyBorder="1" applyAlignment="1" applyProtection="1">
      <alignment vertical="center"/>
      <protection locked="0"/>
    </xf>
    <xf numFmtId="0" fontId="6" fillId="2" borderId="8" xfId="1" applyFont="1" applyFill="1" applyBorder="1" applyAlignment="1" applyProtection="1">
      <alignment vertical="center"/>
      <protection locked="0"/>
    </xf>
    <xf numFmtId="0" fontId="6" fillId="2" borderId="11" xfId="1" applyFont="1" applyFill="1" applyBorder="1" applyAlignment="1" applyProtection="1">
      <alignment vertical="center"/>
      <protection locked="0"/>
    </xf>
    <xf numFmtId="0" fontId="6" fillId="0" borderId="39" xfId="1" applyFont="1" applyBorder="1" applyAlignment="1" applyProtection="1">
      <alignment vertical="center"/>
      <protection locked="0"/>
    </xf>
    <xf numFmtId="0" fontId="6" fillId="0" borderId="2" xfId="1" applyFont="1" applyBorder="1" applyAlignment="1" applyProtection="1">
      <alignment vertical="center"/>
      <protection locked="0"/>
    </xf>
    <xf numFmtId="0" fontId="9" fillId="0" borderId="0" xfId="2" applyFont="1" applyAlignment="1">
      <alignment vertical="center"/>
    </xf>
    <xf numFmtId="0" fontId="6" fillId="2" borderId="38" xfId="1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Protection="1">
      <alignment vertical="center"/>
      <protection locked="0"/>
    </xf>
    <xf numFmtId="0" fontId="8" fillId="0" borderId="0" xfId="1" applyFont="1" applyBorder="1" applyAlignment="1" applyProtection="1">
      <alignment vertical="center"/>
      <protection locked="0"/>
    </xf>
    <xf numFmtId="0" fontId="6" fillId="0" borderId="16" xfId="0" applyFont="1" applyBorder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6" fillId="2" borderId="4" xfId="1" applyFont="1" applyFill="1" applyBorder="1" applyAlignment="1" applyProtection="1">
      <alignment horizontal="distributed" vertical="center" wrapText="1" justifyLastLine="1"/>
      <protection locked="0"/>
    </xf>
    <xf numFmtId="0" fontId="6" fillId="2" borderId="12" xfId="1" applyFont="1" applyFill="1" applyBorder="1" applyAlignment="1" applyProtection="1">
      <alignment horizontal="distributed" vertical="center" wrapText="1" justifyLastLine="1"/>
      <protection locked="0"/>
    </xf>
    <xf numFmtId="0" fontId="6" fillId="2" borderId="36" xfId="1" applyFont="1" applyFill="1" applyBorder="1" applyAlignment="1" applyProtection="1">
      <alignment horizontal="distributed" vertical="center"/>
      <protection locked="0"/>
    </xf>
    <xf numFmtId="0" fontId="6" fillId="2" borderId="30" xfId="1" applyFont="1" applyFill="1" applyBorder="1" applyAlignment="1" applyProtection="1">
      <alignment horizontal="distributed" vertical="center"/>
      <protection locked="0"/>
    </xf>
    <xf numFmtId="0" fontId="6" fillId="2" borderId="31" xfId="1" applyFont="1" applyFill="1" applyBorder="1" applyAlignment="1" applyProtection="1">
      <alignment horizontal="distributed" vertical="center"/>
      <protection locked="0"/>
    </xf>
    <xf numFmtId="0" fontId="6" fillId="2" borderId="1" xfId="1" applyFont="1" applyFill="1" applyBorder="1" applyAlignment="1" applyProtection="1">
      <alignment horizontal="distributed" vertical="center" justifyLastLine="1"/>
      <protection locked="0"/>
    </xf>
    <xf numFmtId="0" fontId="6" fillId="2" borderId="12" xfId="1" applyFont="1" applyFill="1" applyBorder="1" applyAlignment="1" applyProtection="1">
      <alignment horizontal="distributed" vertical="center" justifyLastLine="1"/>
      <protection locked="0"/>
    </xf>
    <xf numFmtId="0" fontId="6" fillId="2" borderId="4" xfId="1" applyFont="1" applyFill="1" applyBorder="1" applyAlignment="1" applyProtection="1">
      <alignment horizontal="distributed" vertical="center" justifyLastLine="1"/>
      <protection locked="0"/>
    </xf>
    <xf numFmtId="0" fontId="6" fillId="2" borderId="8" xfId="1" applyFont="1" applyFill="1" applyBorder="1" applyAlignment="1" applyProtection="1">
      <alignment horizontal="distributed" vertical="center" justifyLastLine="1"/>
      <protection locked="0"/>
    </xf>
    <xf numFmtId="0" fontId="6" fillId="0" borderId="0" xfId="1" applyFont="1" applyBorder="1" applyAlignment="1" applyProtection="1">
      <alignment horizontal="left" vertical="center"/>
      <protection locked="0"/>
    </xf>
    <xf numFmtId="0" fontId="6" fillId="2" borderId="3" xfId="1" applyFont="1" applyFill="1" applyBorder="1" applyAlignment="1" applyProtection="1">
      <alignment horizontal="distributed" vertical="center" justifyLastLine="1"/>
      <protection locked="0"/>
    </xf>
    <xf numFmtId="0" fontId="6" fillId="2" borderId="1" xfId="1" applyFont="1" applyFill="1" applyBorder="1" applyAlignment="1" applyProtection="1">
      <alignment horizontal="distributed" vertical="center" wrapText="1" justifyLastLine="1"/>
      <protection locked="0"/>
    </xf>
    <xf numFmtId="0" fontId="6" fillId="2" borderId="5" xfId="1" applyFont="1" applyFill="1" applyBorder="1" applyAlignment="1" applyProtection="1">
      <alignment horizontal="distributed" vertical="center" wrapText="1" justifyLastLine="1"/>
      <protection locked="0"/>
    </xf>
    <xf numFmtId="0" fontId="6" fillId="2" borderId="2" xfId="1" applyFont="1" applyFill="1" applyBorder="1" applyAlignment="1" applyProtection="1">
      <alignment horizontal="distributed" vertical="center" wrapText="1" justifyLastLine="1"/>
      <protection locked="0"/>
    </xf>
    <xf numFmtId="0" fontId="6" fillId="2" borderId="6" xfId="1" applyFont="1" applyFill="1" applyBorder="1" applyAlignment="1" applyProtection="1">
      <alignment horizontal="distributed" vertical="center" wrapText="1" justifyLastLine="1"/>
      <protection locked="0"/>
    </xf>
    <xf numFmtId="0" fontId="6" fillId="2" borderId="7" xfId="1" applyFont="1" applyFill="1" applyBorder="1" applyAlignment="1" applyProtection="1">
      <alignment horizontal="distributed" vertical="center" wrapText="1" justifyLastLine="1"/>
      <protection locked="0"/>
    </xf>
    <xf numFmtId="0" fontId="6" fillId="2" borderId="8" xfId="1" applyFont="1" applyFill="1" applyBorder="1" applyAlignment="1" applyProtection="1">
      <alignment horizontal="distributed" vertical="center" wrapText="1" justifyLastLine="1"/>
      <protection locked="0"/>
    </xf>
    <xf numFmtId="0" fontId="6" fillId="2" borderId="9" xfId="1" applyFont="1" applyFill="1" applyBorder="1" applyAlignment="1" applyProtection="1">
      <alignment horizontal="distributed" vertical="center" wrapText="1" justifyLastLine="1"/>
      <protection locked="0"/>
    </xf>
    <xf numFmtId="0" fontId="6" fillId="2" borderId="18" xfId="1" applyFont="1" applyFill="1" applyBorder="1" applyAlignment="1" applyProtection="1">
      <alignment horizontal="distributed" vertical="center" wrapText="1"/>
      <protection locked="0"/>
    </xf>
    <xf numFmtId="0" fontId="6" fillId="2" borderId="17" xfId="1" applyFont="1" applyFill="1" applyBorder="1" applyAlignment="1" applyProtection="1">
      <alignment horizontal="distributed" vertical="center" wrapText="1"/>
      <protection locked="0"/>
    </xf>
    <xf numFmtId="0" fontId="6" fillId="2" borderId="19" xfId="1" applyFont="1" applyFill="1" applyBorder="1" applyAlignment="1" applyProtection="1">
      <alignment horizontal="distributed" vertical="center" wrapText="1"/>
      <protection locked="0"/>
    </xf>
    <xf numFmtId="0" fontId="6" fillId="2" borderId="5" xfId="1" applyFont="1" applyFill="1" applyBorder="1" applyAlignment="1" applyProtection="1">
      <alignment horizontal="distributed" vertical="center" justifyLastLine="1"/>
      <protection locked="0"/>
    </xf>
    <xf numFmtId="0" fontId="6" fillId="2" borderId="6" xfId="1" applyFont="1" applyFill="1" applyBorder="1" applyAlignment="1" applyProtection="1">
      <alignment horizontal="distributed" vertical="center" justifyLastLine="1"/>
      <protection locked="0"/>
    </xf>
    <xf numFmtId="0" fontId="6" fillId="2" borderId="10" xfId="1" applyFont="1" applyFill="1" applyBorder="1" applyAlignment="1" applyProtection="1">
      <alignment horizontal="distributed" vertical="center" justifyLastLine="1"/>
      <protection locked="0"/>
    </xf>
    <xf numFmtId="0" fontId="6" fillId="2" borderId="11" xfId="1" applyFont="1" applyFill="1" applyBorder="1" applyAlignment="1" applyProtection="1">
      <alignment horizontal="distributed" vertical="center" justifyLastLine="1"/>
      <protection locked="0"/>
    </xf>
    <xf numFmtId="0" fontId="6" fillId="2" borderId="27" xfId="1" applyFont="1" applyFill="1" applyBorder="1" applyAlignment="1" applyProtection="1">
      <alignment horizontal="distributed" vertical="center" wrapText="1" justifyLastLine="1"/>
      <protection locked="0"/>
    </xf>
    <xf numFmtId="0" fontId="6" fillId="2" borderId="29" xfId="1" applyFont="1" applyFill="1" applyBorder="1" applyAlignment="1" applyProtection="1">
      <alignment horizontal="distributed" vertical="center" wrapText="1" justifyLastLine="1"/>
      <protection locked="0"/>
    </xf>
    <xf numFmtId="0" fontId="6" fillId="2" borderId="33" xfId="1" applyFont="1" applyFill="1" applyBorder="1" applyAlignment="1" applyProtection="1">
      <alignment horizontal="distributed" vertical="center" wrapText="1" justifyLastLine="1"/>
      <protection locked="0"/>
    </xf>
    <xf numFmtId="0" fontId="6" fillId="2" borderId="26" xfId="1" applyFont="1" applyFill="1" applyBorder="1" applyAlignment="1" applyProtection="1">
      <alignment horizontal="distributed" vertical="center" wrapText="1" justifyLastLine="1"/>
      <protection locked="0"/>
    </xf>
    <xf numFmtId="0" fontId="6" fillId="0" borderId="18" xfId="1" applyFont="1" applyBorder="1" applyAlignment="1" applyProtection="1">
      <alignment horizontal="center" vertical="center"/>
      <protection locked="0"/>
    </xf>
    <xf numFmtId="0" fontId="6" fillId="0" borderId="17" xfId="1" applyFont="1" applyBorder="1" applyAlignment="1" applyProtection="1">
      <alignment horizontal="center" vertical="center"/>
      <protection locked="0"/>
    </xf>
    <xf numFmtId="0" fontId="6" fillId="0" borderId="19" xfId="1" applyFont="1" applyBorder="1" applyAlignment="1" applyProtection="1">
      <alignment horizontal="center" vertical="center"/>
      <protection locked="0"/>
    </xf>
    <xf numFmtId="0" fontId="6" fillId="2" borderId="24" xfId="1" applyFont="1" applyFill="1" applyBorder="1" applyAlignment="1" applyProtection="1">
      <alignment horizontal="distributed" vertical="center" justifyLastLine="1"/>
      <protection locked="0"/>
    </xf>
    <xf numFmtId="0" fontId="6" fillId="2" borderId="28" xfId="1" applyFont="1" applyFill="1" applyBorder="1" applyAlignment="1" applyProtection="1">
      <alignment horizontal="distributed" vertical="center" justifyLastLine="1"/>
      <protection locked="0"/>
    </xf>
    <xf numFmtId="0" fontId="6" fillId="2" borderId="32" xfId="1" applyFont="1" applyFill="1" applyBorder="1" applyAlignment="1" applyProtection="1">
      <alignment horizontal="distributed" vertical="center" justifyLastLine="1"/>
      <protection locked="0"/>
    </xf>
    <xf numFmtId="0" fontId="6" fillId="2" borderId="25" xfId="1" applyFont="1" applyFill="1" applyBorder="1" applyAlignment="1" applyProtection="1">
      <alignment horizontal="distributed" vertical="center" justifyLastLine="1"/>
      <protection locked="0"/>
    </xf>
    <xf numFmtId="0" fontId="6" fillId="0" borderId="13" xfId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center" vertical="center"/>
      <protection locked="0"/>
    </xf>
    <xf numFmtId="0" fontId="6" fillId="0" borderId="14" xfId="1" applyFont="1" applyBorder="1" applyAlignment="1" applyProtection="1">
      <alignment horizontal="center" vertical="center"/>
      <protection locked="0"/>
    </xf>
    <xf numFmtId="0" fontId="8" fillId="0" borderId="21" xfId="0" applyFont="1" applyBorder="1" applyProtection="1">
      <alignment vertical="center"/>
      <protection locked="0"/>
    </xf>
  </cellXfs>
  <cellStyles count="3">
    <cellStyle name="標準" xfId="0" builtinId="0"/>
    <cellStyle name="標準 2" xfId="2" xr:uid="{00000000-0005-0000-0000-000001000000}"/>
    <cellStyle name="標準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AA86"/>
  <sheetViews>
    <sheetView tabSelected="1" topLeftCell="A65" zoomScaleNormal="100" zoomScaleSheetLayoutView="100" workbookViewId="0">
      <selection activeCell="B83" sqref="B83"/>
    </sheetView>
  </sheetViews>
  <sheetFormatPr defaultColWidth="12" defaultRowHeight="16.5" x14ac:dyDescent="0.4"/>
  <cols>
    <col min="1" max="1" width="4.125" style="2" customWidth="1"/>
    <col min="2" max="22" width="7.625" style="2" customWidth="1"/>
    <col min="23" max="16384" width="12" style="2"/>
  </cols>
  <sheetData>
    <row r="1" spans="1:22" ht="30" customHeight="1" x14ac:dyDescent="0.4">
      <c r="B1" s="1" t="s">
        <v>67</v>
      </c>
      <c r="E1" s="1"/>
      <c r="F1" s="1" t="s">
        <v>68</v>
      </c>
      <c r="V1" s="4" t="s">
        <v>0</v>
      </c>
    </row>
    <row r="2" spans="1:22" ht="19.5" customHeight="1" x14ac:dyDescent="0.4">
      <c r="V2" s="4"/>
    </row>
    <row r="3" spans="1:22" ht="18" hidden="1" customHeight="1" x14ac:dyDescent="0.4">
      <c r="A3" s="67" t="s">
        <v>1</v>
      </c>
      <c r="B3" s="5"/>
      <c r="C3" s="5"/>
      <c r="D3" s="5"/>
      <c r="E3" s="72" t="s">
        <v>2</v>
      </c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5"/>
      <c r="R3" s="5"/>
      <c r="S3" s="5"/>
      <c r="T3" s="5"/>
      <c r="U3" s="73" t="s">
        <v>3</v>
      </c>
      <c r="V3" s="73" t="s">
        <v>4</v>
      </c>
    </row>
    <row r="4" spans="1:22" ht="18" hidden="1" customHeight="1" x14ac:dyDescent="0.4">
      <c r="A4" s="69"/>
      <c r="B4" s="74" t="s">
        <v>5</v>
      </c>
      <c r="C4" s="75"/>
      <c r="D4" s="76"/>
      <c r="E4" s="6"/>
      <c r="F4" s="6"/>
      <c r="G4" s="6"/>
      <c r="H4" s="72" t="s">
        <v>6</v>
      </c>
      <c r="I4" s="72"/>
      <c r="J4" s="72"/>
      <c r="K4" s="72"/>
      <c r="L4" s="72"/>
      <c r="M4" s="72"/>
      <c r="N4" s="72"/>
      <c r="O4" s="6"/>
      <c r="P4" s="6"/>
      <c r="Q4" s="5"/>
      <c r="R4" s="5"/>
      <c r="S4" s="83" t="s">
        <v>7</v>
      </c>
      <c r="T4" s="84"/>
      <c r="U4" s="62"/>
      <c r="V4" s="62"/>
    </row>
    <row r="5" spans="1:22" ht="18" hidden="1" customHeight="1" x14ac:dyDescent="0.4">
      <c r="A5" s="69"/>
      <c r="B5" s="77"/>
      <c r="C5" s="78"/>
      <c r="D5" s="79"/>
      <c r="E5" s="67" t="s">
        <v>8</v>
      </c>
      <c r="F5" s="73" t="s">
        <v>9</v>
      </c>
      <c r="G5" s="5"/>
      <c r="H5" s="6"/>
      <c r="I5" s="72" t="s">
        <v>10</v>
      </c>
      <c r="J5" s="72"/>
      <c r="K5" s="72"/>
      <c r="L5" s="72"/>
      <c r="M5" s="72"/>
      <c r="N5" s="72"/>
      <c r="O5" s="72"/>
      <c r="P5" s="5"/>
      <c r="Q5" s="5"/>
      <c r="R5" s="5"/>
      <c r="S5" s="85"/>
      <c r="T5" s="86"/>
      <c r="U5" s="62"/>
      <c r="V5" s="62"/>
    </row>
    <row r="6" spans="1:22" ht="18" hidden="1" customHeight="1" x14ac:dyDescent="0.4">
      <c r="A6" s="69"/>
      <c r="B6" s="67" t="s">
        <v>11</v>
      </c>
      <c r="C6" s="67" t="s">
        <v>12</v>
      </c>
      <c r="D6" s="67" t="s">
        <v>13</v>
      </c>
      <c r="E6" s="69"/>
      <c r="F6" s="62"/>
      <c r="G6" s="67" t="s">
        <v>11</v>
      </c>
      <c r="H6" s="5"/>
      <c r="I6" s="6"/>
      <c r="J6" s="72" t="s">
        <v>14</v>
      </c>
      <c r="K6" s="72"/>
      <c r="L6" s="72"/>
      <c r="M6" s="72"/>
      <c r="N6" s="72"/>
      <c r="O6" s="72"/>
      <c r="P6" s="5"/>
      <c r="Q6" s="5"/>
      <c r="R6" s="5"/>
      <c r="S6" s="7"/>
      <c r="T6" s="73" t="s">
        <v>15</v>
      </c>
      <c r="U6" s="62"/>
      <c r="V6" s="62"/>
    </row>
    <row r="7" spans="1:22" ht="18" hidden="1" customHeight="1" x14ac:dyDescent="0.4">
      <c r="A7" s="68"/>
      <c r="B7" s="68"/>
      <c r="C7" s="68"/>
      <c r="D7" s="68"/>
      <c r="E7" s="68"/>
      <c r="F7" s="63"/>
      <c r="G7" s="68"/>
      <c r="H7" s="8" t="s">
        <v>16</v>
      </c>
      <c r="I7" s="9" t="s">
        <v>17</v>
      </c>
      <c r="J7" s="10" t="s">
        <v>18</v>
      </c>
      <c r="K7" s="10" t="s">
        <v>19</v>
      </c>
      <c r="L7" s="10" t="s">
        <v>20</v>
      </c>
      <c r="M7" s="10" t="s">
        <v>21</v>
      </c>
      <c r="N7" s="10" t="s">
        <v>22</v>
      </c>
      <c r="O7" s="10" t="s">
        <v>23</v>
      </c>
      <c r="P7" s="9" t="s">
        <v>24</v>
      </c>
      <c r="Q7" s="9" t="s">
        <v>25</v>
      </c>
      <c r="R7" s="9" t="s">
        <v>26</v>
      </c>
      <c r="S7" s="7"/>
      <c r="T7" s="63"/>
      <c r="U7" s="63"/>
      <c r="V7" s="63"/>
    </row>
    <row r="8" spans="1:22" ht="18" hidden="1" customHeight="1" x14ac:dyDescent="0.4">
      <c r="A8" s="7" t="s">
        <v>27</v>
      </c>
      <c r="B8" s="11"/>
      <c r="C8" s="11"/>
      <c r="D8" s="11"/>
      <c r="E8" s="11"/>
      <c r="F8" s="11"/>
      <c r="G8" s="11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1"/>
      <c r="U8" s="11"/>
      <c r="V8" s="13"/>
    </row>
    <row r="9" spans="1:22" ht="19.5" hidden="1" customHeight="1" x14ac:dyDescent="0.4">
      <c r="A9" s="7">
        <v>50</v>
      </c>
      <c r="B9" s="11">
        <v>1</v>
      </c>
      <c r="C9" s="11"/>
      <c r="D9" s="11">
        <v>1</v>
      </c>
      <c r="E9" s="11">
        <v>60</v>
      </c>
      <c r="F9" s="11">
        <v>59</v>
      </c>
      <c r="G9" s="11">
        <v>709</v>
      </c>
      <c r="H9" s="11">
        <v>0</v>
      </c>
      <c r="I9" s="11">
        <v>62</v>
      </c>
      <c r="J9" s="11">
        <v>159</v>
      </c>
      <c r="K9" s="11">
        <v>256</v>
      </c>
      <c r="L9" s="11">
        <v>75</v>
      </c>
      <c r="M9" s="11">
        <v>4</v>
      </c>
      <c r="N9" s="11">
        <v>75</v>
      </c>
      <c r="O9" s="11">
        <v>42</v>
      </c>
      <c r="P9" s="11">
        <v>22</v>
      </c>
      <c r="Q9" s="11">
        <v>12</v>
      </c>
      <c r="R9" s="11"/>
      <c r="S9" s="11">
        <v>7</v>
      </c>
      <c r="T9" s="11">
        <v>5</v>
      </c>
      <c r="U9" s="11">
        <v>2</v>
      </c>
      <c r="V9" s="13">
        <v>0</v>
      </c>
    </row>
    <row r="10" spans="1:22" ht="19.5" hidden="1" customHeight="1" x14ac:dyDescent="0.4">
      <c r="A10" s="14">
        <v>51</v>
      </c>
      <c r="B10" s="12">
        <v>1</v>
      </c>
      <c r="C10" s="12"/>
      <c r="D10" s="12">
        <v>1</v>
      </c>
      <c r="E10" s="12">
        <v>60</v>
      </c>
      <c r="F10" s="12">
        <v>60</v>
      </c>
      <c r="G10" s="12">
        <v>720</v>
      </c>
      <c r="H10" s="12">
        <v>0</v>
      </c>
      <c r="I10" s="12">
        <v>119</v>
      </c>
      <c r="J10" s="12">
        <v>94</v>
      </c>
      <c r="K10" s="12">
        <v>292</v>
      </c>
      <c r="L10" s="12">
        <v>78</v>
      </c>
      <c r="M10" s="12">
        <v>10</v>
      </c>
      <c r="N10" s="12">
        <v>23</v>
      </c>
      <c r="O10" s="12">
        <v>35</v>
      </c>
      <c r="P10" s="12">
        <v>35</v>
      </c>
      <c r="Q10" s="12">
        <v>22</v>
      </c>
      <c r="R10" s="12"/>
      <c r="S10" s="12">
        <v>7</v>
      </c>
      <c r="T10" s="12">
        <v>5</v>
      </c>
      <c r="U10" s="12">
        <v>22</v>
      </c>
      <c r="V10" s="15">
        <v>0</v>
      </c>
    </row>
    <row r="11" spans="1:22" ht="19.5" hidden="1" customHeight="1" x14ac:dyDescent="0.4">
      <c r="A11" s="14">
        <v>52</v>
      </c>
      <c r="B11" s="12">
        <v>2</v>
      </c>
      <c r="C11" s="12">
        <v>1</v>
      </c>
      <c r="D11" s="12">
        <v>1</v>
      </c>
      <c r="E11" s="12">
        <v>120</v>
      </c>
      <c r="F11" s="12">
        <v>100.5</v>
      </c>
      <c r="G11" s="16">
        <v>1206</v>
      </c>
      <c r="H11" s="12">
        <v>0</v>
      </c>
      <c r="I11" s="12">
        <v>252</v>
      </c>
      <c r="J11" s="12">
        <v>105</v>
      </c>
      <c r="K11" s="12">
        <v>313</v>
      </c>
      <c r="L11" s="12">
        <v>56</v>
      </c>
      <c r="M11" s="12">
        <v>16</v>
      </c>
      <c r="N11" s="12">
        <v>110</v>
      </c>
      <c r="O11" s="12">
        <v>126</v>
      </c>
      <c r="P11" s="12">
        <v>50</v>
      </c>
      <c r="Q11" s="12">
        <v>78</v>
      </c>
      <c r="R11" s="12"/>
      <c r="S11" s="12">
        <v>15</v>
      </c>
      <c r="T11" s="12">
        <v>11</v>
      </c>
      <c r="U11" s="12">
        <v>22</v>
      </c>
      <c r="V11" s="15">
        <v>0</v>
      </c>
    </row>
    <row r="12" spans="1:22" ht="19.5" hidden="1" customHeight="1" x14ac:dyDescent="0.4">
      <c r="A12" s="14">
        <v>53</v>
      </c>
      <c r="B12" s="12">
        <v>2</v>
      </c>
      <c r="C12" s="12">
        <v>1</v>
      </c>
      <c r="D12" s="12">
        <v>1</v>
      </c>
      <c r="E12" s="12"/>
      <c r="F12" s="12"/>
      <c r="G12" s="16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5">
        <v>0</v>
      </c>
    </row>
    <row r="13" spans="1:22" ht="19.5" hidden="1" customHeight="1" x14ac:dyDescent="0.4">
      <c r="A13" s="14">
        <v>54</v>
      </c>
      <c r="B13" s="12">
        <v>2</v>
      </c>
      <c r="C13" s="12">
        <v>1</v>
      </c>
      <c r="D13" s="12">
        <v>1</v>
      </c>
      <c r="E13" s="12">
        <v>130</v>
      </c>
      <c r="F13" s="12">
        <v>126.8</v>
      </c>
      <c r="G13" s="16">
        <v>1521</v>
      </c>
      <c r="H13" s="12">
        <v>12</v>
      </c>
      <c r="I13" s="12">
        <v>191</v>
      </c>
      <c r="J13" s="12">
        <v>46</v>
      </c>
      <c r="K13" s="12">
        <v>180</v>
      </c>
      <c r="L13" s="12">
        <v>124</v>
      </c>
      <c r="M13" s="12">
        <v>89</v>
      </c>
      <c r="N13" s="12">
        <v>157</v>
      </c>
      <c r="O13" s="12">
        <v>217</v>
      </c>
      <c r="P13" s="12">
        <v>224</v>
      </c>
      <c r="Q13" s="12">
        <v>125</v>
      </c>
      <c r="R13" s="12"/>
      <c r="S13" s="12">
        <v>17</v>
      </c>
      <c r="T13" s="12">
        <v>14</v>
      </c>
      <c r="U13" s="12">
        <v>0</v>
      </c>
      <c r="V13" s="15">
        <v>0</v>
      </c>
    </row>
    <row r="14" spans="1:22" ht="19.5" hidden="1" customHeight="1" x14ac:dyDescent="0.4">
      <c r="A14" s="14">
        <v>55</v>
      </c>
      <c r="B14" s="12">
        <v>3</v>
      </c>
      <c r="C14" s="12">
        <v>2</v>
      </c>
      <c r="D14" s="12">
        <v>1</v>
      </c>
      <c r="E14" s="12">
        <v>210</v>
      </c>
      <c r="F14" s="12">
        <v>210.6</v>
      </c>
      <c r="G14" s="16">
        <v>2528</v>
      </c>
      <c r="H14" s="12">
        <v>7</v>
      </c>
      <c r="I14" s="12">
        <v>269</v>
      </c>
      <c r="J14" s="12">
        <v>131</v>
      </c>
      <c r="K14" s="12">
        <v>148</v>
      </c>
      <c r="L14" s="12">
        <v>330</v>
      </c>
      <c r="M14" s="12">
        <v>250</v>
      </c>
      <c r="N14" s="12">
        <v>304</v>
      </c>
      <c r="O14" s="12">
        <v>131</v>
      </c>
      <c r="P14" s="12">
        <v>300</v>
      </c>
      <c r="Q14" s="12">
        <v>152</v>
      </c>
      <c r="R14" s="12"/>
      <c r="S14" s="12">
        <v>28</v>
      </c>
      <c r="T14" s="12">
        <v>23</v>
      </c>
      <c r="U14" s="12">
        <v>0</v>
      </c>
      <c r="V14" s="15">
        <v>0</v>
      </c>
    </row>
    <row r="15" spans="1:22" ht="19.5" hidden="1" customHeight="1" x14ac:dyDescent="0.4">
      <c r="A15" s="14">
        <v>56</v>
      </c>
      <c r="B15" s="12">
        <v>3</v>
      </c>
      <c r="C15" s="12">
        <v>2</v>
      </c>
      <c r="D15" s="12">
        <v>1</v>
      </c>
      <c r="E15" s="12">
        <v>225</v>
      </c>
      <c r="F15" s="17">
        <v>220</v>
      </c>
      <c r="G15" s="16">
        <v>2644</v>
      </c>
      <c r="H15" s="12">
        <v>0</v>
      </c>
      <c r="I15" s="12">
        <v>84</v>
      </c>
      <c r="J15" s="12">
        <v>84</v>
      </c>
      <c r="K15" s="12">
        <v>370</v>
      </c>
      <c r="L15" s="12">
        <v>154</v>
      </c>
      <c r="M15" s="12">
        <v>182</v>
      </c>
      <c r="N15" s="12">
        <v>280</v>
      </c>
      <c r="O15" s="12">
        <v>264</v>
      </c>
      <c r="P15" s="12">
        <v>418</v>
      </c>
      <c r="Q15" s="12">
        <v>255</v>
      </c>
      <c r="R15" s="12"/>
      <c r="S15" s="12">
        <v>28</v>
      </c>
      <c r="T15" s="12">
        <v>23</v>
      </c>
      <c r="U15" s="12">
        <v>0</v>
      </c>
      <c r="V15" s="15">
        <v>0</v>
      </c>
    </row>
    <row r="16" spans="1:22" ht="19.5" hidden="1" customHeight="1" x14ac:dyDescent="0.4">
      <c r="A16" s="14">
        <v>57</v>
      </c>
      <c r="B16" s="12">
        <v>3</v>
      </c>
      <c r="C16" s="12">
        <v>2</v>
      </c>
      <c r="D16" s="12">
        <v>1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>
        <v>0</v>
      </c>
      <c r="V16" s="15">
        <v>0</v>
      </c>
    </row>
    <row r="17" spans="1:22" ht="19.5" hidden="1" customHeight="1" x14ac:dyDescent="0.4">
      <c r="A17" s="14">
        <v>58</v>
      </c>
      <c r="B17" s="12">
        <v>3</v>
      </c>
      <c r="C17" s="12">
        <v>2</v>
      </c>
      <c r="D17" s="12">
        <v>1</v>
      </c>
      <c r="E17" s="12">
        <v>220</v>
      </c>
      <c r="F17" s="12">
        <v>211</v>
      </c>
      <c r="G17" s="16">
        <v>1798</v>
      </c>
      <c r="H17" s="12">
        <v>8</v>
      </c>
      <c r="I17" s="12">
        <v>484</v>
      </c>
      <c r="J17" s="12">
        <v>60</v>
      </c>
      <c r="K17" s="12">
        <v>240</v>
      </c>
      <c r="L17" s="12">
        <v>60</v>
      </c>
      <c r="M17" s="12">
        <v>72</v>
      </c>
      <c r="N17" s="12">
        <v>212</v>
      </c>
      <c r="O17" s="12">
        <v>132</v>
      </c>
      <c r="P17" s="12">
        <v>361</v>
      </c>
      <c r="Q17" s="12">
        <v>169</v>
      </c>
      <c r="R17" s="12"/>
      <c r="S17" s="12"/>
      <c r="T17" s="12"/>
      <c r="U17" s="12">
        <v>0</v>
      </c>
      <c r="V17" s="15">
        <v>0</v>
      </c>
    </row>
    <row r="18" spans="1:22" ht="19.5" hidden="1" customHeight="1" x14ac:dyDescent="0.4">
      <c r="A18" s="14">
        <v>59</v>
      </c>
      <c r="B18" s="12">
        <v>3</v>
      </c>
      <c r="C18" s="12">
        <v>2</v>
      </c>
      <c r="D18" s="12">
        <v>1</v>
      </c>
      <c r="E18" s="12">
        <v>220</v>
      </c>
      <c r="F18" s="12">
        <v>213</v>
      </c>
      <c r="G18" s="16">
        <v>1716</v>
      </c>
      <c r="H18" s="12">
        <v>0</v>
      </c>
      <c r="I18" s="12">
        <v>446</v>
      </c>
      <c r="J18" s="12">
        <v>72</v>
      </c>
      <c r="K18" s="12">
        <v>204</v>
      </c>
      <c r="L18" s="12">
        <v>156</v>
      </c>
      <c r="M18" s="12">
        <v>72</v>
      </c>
      <c r="N18" s="12">
        <v>186</v>
      </c>
      <c r="O18" s="12">
        <v>108</v>
      </c>
      <c r="P18" s="12">
        <v>245</v>
      </c>
      <c r="Q18" s="12">
        <v>227</v>
      </c>
      <c r="R18" s="12"/>
      <c r="S18" s="12"/>
      <c r="T18" s="12"/>
      <c r="U18" s="12">
        <v>0</v>
      </c>
      <c r="V18" s="15">
        <v>0</v>
      </c>
    </row>
    <row r="19" spans="1:22" ht="19.5" hidden="1" customHeight="1" x14ac:dyDescent="0.4">
      <c r="A19" s="14">
        <v>60</v>
      </c>
      <c r="B19" s="12">
        <v>3</v>
      </c>
      <c r="C19" s="12">
        <v>2</v>
      </c>
      <c r="D19" s="12">
        <v>1</v>
      </c>
      <c r="E19" s="12">
        <v>220</v>
      </c>
      <c r="F19" s="12">
        <v>199</v>
      </c>
      <c r="G19" s="16">
        <v>1756</v>
      </c>
      <c r="H19" s="12">
        <v>25</v>
      </c>
      <c r="I19" s="12">
        <v>476</v>
      </c>
      <c r="J19" s="12">
        <v>96</v>
      </c>
      <c r="K19" s="12">
        <v>210</v>
      </c>
      <c r="L19" s="12">
        <v>146</v>
      </c>
      <c r="M19" s="12">
        <v>130</v>
      </c>
      <c r="N19" s="12">
        <v>108</v>
      </c>
      <c r="O19" s="12">
        <v>150</v>
      </c>
      <c r="P19" s="12">
        <v>192</v>
      </c>
      <c r="Q19" s="12">
        <v>223</v>
      </c>
      <c r="R19" s="12"/>
      <c r="S19" s="12"/>
      <c r="T19" s="12"/>
      <c r="U19" s="12">
        <v>0</v>
      </c>
      <c r="V19" s="15">
        <v>0</v>
      </c>
    </row>
    <row r="20" spans="1:22" ht="19.5" hidden="1" customHeight="1" x14ac:dyDescent="0.4">
      <c r="A20" s="14">
        <v>61</v>
      </c>
      <c r="B20" s="12">
        <v>3</v>
      </c>
      <c r="C20" s="12">
        <v>2</v>
      </c>
      <c r="D20" s="12">
        <v>1</v>
      </c>
      <c r="E20" s="12">
        <v>220</v>
      </c>
      <c r="F20" s="12">
        <v>198</v>
      </c>
      <c r="G20" s="16">
        <v>1804</v>
      </c>
      <c r="H20" s="12">
        <v>0</v>
      </c>
      <c r="I20" s="12">
        <v>239</v>
      </c>
      <c r="J20" s="12">
        <v>192</v>
      </c>
      <c r="K20" s="12">
        <v>240</v>
      </c>
      <c r="L20" s="12">
        <v>108</v>
      </c>
      <c r="M20" s="12">
        <v>151</v>
      </c>
      <c r="N20" s="12">
        <v>141</v>
      </c>
      <c r="O20" s="12">
        <v>148</v>
      </c>
      <c r="P20" s="12">
        <v>299</v>
      </c>
      <c r="Q20" s="12">
        <v>286</v>
      </c>
      <c r="R20" s="12"/>
      <c r="S20" s="12">
        <v>27</v>
      </c>
      <c r="T20" s="12">
        <v>18</v>
      </c>
      <c r="U20" s="12">
        <v>0</v>
      </c>
      <c r="V20" s="15">
        <v>0</v>
      </c>
    </row>
    <row r="21" spans="1:22" ht="19.5" hidden="1" customHeight="1" x14ac:dyDescent="0.4">
      <c r="A21" s="14">
        <v>62</v>
      </c>
      <c r="B21" s="12">
        <v>3</v>
      </c>
      <c r="C21" s="12">
        <v>2</v>
      </c>
      <c r="D21" s="12">
        <v>1</v>
      </c>
      <c r="E21" s="12">
        <v>220</v>
      </c>
      <c r="F21" s="12">
        <v>194</v>
      </c>
      <c r="G21" s="16">
        <v>1628</v>
      </c>
      <c r="H21" s="12">
        <v>24</v>
      </c>
      <c r="I21" s="12">
        <v>212</v>
      </c>
      <c r="J21" s="12">
        <v>156</v>
      </c>
      <c r="K21" s="12">
        <v>228</v>
      </c>
      <c r="L21" s="12">
        <v>110</v>
      </c>
      <c r="M21" s="12">
        <v>168</v>
      </c>
      <c r="N21" s="12">
        <v>134</v>
      </c>
      <c r="O21" s="12">
        <v>168</v>
      </c>
      <c r="P21" s="12">
        <v>170</v>
      </c>
      <c r="Q21" s="12">
        <v>258</v>
      </c>
      <c r="R21" s="12"/>
      <c r="S21" s="12">
        <v>27</v>
      </c>
      <c r="T21" s="12">
        <v>18</v>
      </c>
      <c r="U21" s="12">
        <v>0</v>
      </c>
      <c r="V21" s="15">
        <v>0</v>
      </c>
    </row>
    <row r="22" spans="1:22" ht="19.5" hidden="1" customHeight="1" x14ac:dyDescent="0.4">
      <c r="A22" s="14">
        <v>63</v>
      </c>
      <c r="B22" s="12">
        <v>3</v>
      </c>
      <c r="C22" s="12">
        <v>2</v>
      </c>
      <c r="D22" s="12">
        <v>1</v>
      </c>
      <c r="E22" s="12">
        <v>220</v>
      </c>
      <c r="F22" s="12">
        <v>199</v>
      </c>
      <c r="G22" s="16">
        <v>1653</v>
      </c>
      <c r="H22" s="12">
        <v>24</v>
      </c>
      <c r="I22" s="12">
        <v>146</v>
      </c>
      <c r="J22" s="12">
        <v>216</v>
      </c>
      <c r="K22" s="12">
        <v>240</v>
      </c>
      <c r="L22" s="12">
        <v>130</v>
      </c>
      <c r="M22" s="12">
        <v>180</v>
      </c>
      <c r="N22" s="12">
        <v>168</v>
      </c>
      <c r="O22" s="12">
        <v>156</v>
      </c>
      <c r="P22" s="12">
        <v>204</v>
      </c>
      <c r="Q22" s="12">
        <v>189</v>
      </c>
      <c r="R22" s="12"/>
      <c r="S22" s="12">
        <v>26</v>
      </c>
      <c r="T22" s="12">
        <v>17</v>
      </c>
      <c r="U22" s="12">
        <v>0</v>
      </c>
      <c r="V22" s="15">
        <v>0</v>
      </c>
    </row>
    <row r="23" spans="1:22" ht="18" hidden="1" customHeight="1" x14ac:dyDescent="0.4">
      <c r="A23" s="14" t="s">
        <v>28</v>
      </c>
      <c r="B23" s="12"/>
      <c r="C23" s="12"/>
      <c r="D23" s="12"/>
      <c r="E23" s="12"/>
      <c r="F23" s="12"/>
      <c r="G23" s="16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5"/>
    </row>
    <row r="24" spans="1:22" ht="19.5" hidden="1" customHeight="1" x14ac:dyDescent="0.4">
      <c r="A24" s="18" t="s">
        <v>29</v>
      </c>
      <c r="B24" s="11">
        <v>3</v>
      </c>
      <c r="C24" s="11">
        <v>2</v>
      </c>
      <c r="D24" s="11">
        <v>1</v>
      </c>
      <c r="E24" s="11">
        <v>220</v>
      </c>
      <c r="F24" s="11">
        <v>195</v>
      </c>
      <c r="G24" s="19">
        <v>1525</v>
      </c>
      <c r="H24" s="11">
        <v>32</v>
      </c>
      <c r="I24" s="11">
        <v>190</v>
      </c>
      <c r="J24" s="11">
        <v>102</v>
      </c>
      <c r="K24" s="11">
        <v>195</v>
      </c>
      <c r="L24" s="11">
        <v>92</v>
      </c>
      <c r="M24" s="11">
        <v>142</v>
      </c>
      <c r="N24" s="11">
        <v>131</v>
      </c>
      <c r="O24" s="11">
        <v>124</v>
      </c>
      <c r="P24" s="11">
        <v>263</v>
      </c>
      <c r="Q24" s="11">
        <v>254</v>
      </c>
      <c r="R24" s="11"/>
      <c r="S24" s="11">
        <v>27</v>
      </c>
      <c r="T24" s="11">
        <v>18</v>
      </c>
      <c r="U24" s="11">
        <v>0</v>
      </c>
      <c r="V24" s="13">
        <v>0</v>
      </c>
    </row>
    <row r="25" spans="1:22" ht="19.5" hidden="1" customHeight="1" x14ac:dyDescent="0.4">
      <c r="A25" s="14">
        <v>2</v>
      </c>
      <c r="B25" s="12">
        <v>3</v>
      </c>
      <c r="C25" s="12">
        <v>2</v>
      </c>
      <c r="D25" s="12">
        <v>1</v>
      </c>
      <c r="E25" s="12">
        <v>220</v>
      </c>
      <c r="F25" s="12">
        <v>194</v>
      </c>
      <c r="G25" s="16">
        <v>1561</v>
      </c>
      <c r="H25" s="12">
        <v>33</v>
      </c>
      <c r="I25" s="12">
        <v>232</v>
      </c>
      <c r="J25" s="12">
        <v>155</v>
      </c>
      <c r="K25" s="12">
        <v>258</v>
      </c>
      <c r="L25" s="12">
        <v>128</v>
      </c>
      <c r="M25" s="12">
        <v>126</v>
      </c>
      <c r="N25" s="12">
        <v>103</v>
      </c>
      <c r="O25" s="12">
        <v>123</v>
      </c>
      <c r="P25" s="12">
        <v>157</v>
      </c>
      <c r="Q25" s="12">
        <v>246</v>
      </c>
      <c r="R25" s="12"/>
      <c r="S25" s="12">
        <v>28</v>
      </c>
      <c r="T25" s="12">
        <v>18</v>
      </c>
      <c r="U25" s="12">
        <v>0</v>
      </c>
      <c r="V25" s="15">
        <v>0</v>
      </c>
    </row>
    <row r="26" spans="1:22" ht="19.5" hidden="1" customHeight="1" x14ac:dyDescent="0.4">
      <c r="A26" s="14">
        <v>3</v>
      </c>
      <c r="B26" s="12">
        <v>3</v>
      </c>
      <c r="C26" s="12">
        <v>2</v>
      </c>
      <c r="D26" s="12">
        <v>1</v>
      </c>
      <c r="E26" s="12">
        <v>220</v>
      </c>
      <c r="F26" s="12">
        <v>179</v>
      </c>
      <c r="G26" s="16">
        <v>1270</v>
      </c>
      <c r="H26" s="12">
        <v>0</v>
      </c>
      <c r="I26" s="12">
        <v>222</v>
      </c>
      <c r="J26" s="12">
        <v>168</v>
      </c>
      <c r="K26" s="12">
        <v>182</v>
      </c>
      <c r="L26" s="12">
        <v>103</v>
      </c>
      <c r="M26" s="12">
        <v>87</v>
      </c>
      <c r="N26" s="12">
        <v>79</v>
      </c>
      <c r="O26" s="12">
        <v>76</v>
      </c>
      <c r="P26" s="12">
        <v>183</v>
      </c>
      <c r="Q26" s="12">
        <v>170</v>
      </c>
      <c r="R26" s="12"/>
      <c r="S26" s="12">
        <v>28</v>
      </c>
      <c r="T26" s="12">
        <v>17</v>
      </c>
      <c r="U26" s="12">
        <v>0</v>
      </c>
      <c r="V26" s="15">
        <v>0</v>
      </c>
    </row>
    <row r="27" spans="1:22" ht="19.5" hidden="1" customHeight="1" x14ac:dyDescent="0.4">
      <c r="A27" s="14">
        <v>4</v>
      </c>
      <c r="B27" s="12">
        <v>3</v>
      </c>
      <c r="C27" s="12">
        <v>2</v>
      </c>
      <c r="D27" s="12">
        <v>1</v>
      </c>
      <c r="E27" s="12">
        <v>220</v>
      </c>
      <c r="F27" s="12">
        <v>192</v>
      </c>
      <c r="G27" s="16">
        <v>1306</v>
      </c>
      <c r="H27" s="12">
        <v>0</v>
      </c>
      <c r="I27" s="12">
        <v>295</v>
      </c>
      <c r="J27" s="12">
        <v>194</v>
      </c>
      <c r="K27" s="98">
        <v>228</v>
      </c>
      <c r="L27" s="100"/>
      <c r="M27" s="98">
        <v>220</v>
      </c>
      <c r="N27" s="99"/>
      <c r="O27" s="100"/>
      <c r="P27" s="98">
        <v>369</v>
      </c>
      <c r="Q27" s="100"/>
      <c r="R27" s="20"/>
      <c r="S27" s="12">
        <v>30</v>
      </c>
      <c r="T27" s="12">
        <v>21</v>
      </c>
      <c r="U27" s="12">
        <v>0</v>
      </c>
      <c r="V27" s="15">
        <v>0</v>
      </c>
    </row>
    <row r="28" spans="1:22" ht="19.5" hidden="1" customHeight="1" x14ac:dyDescent="0.4">
      <c r="A28" s="14">
        <v>5</v>
      </c>
      <c r="B28" s="12">
        <v>3</v>
      </c>
      <c r="C28" s="12">
        <v>2</v>
      </c>
      <c r="D28" s="12">
        <v>1</v>
      </c>
      <c r="E28" s="12">
        <v>220</v>
      </c>
      <c r="F28" s="12">
        <v>201</v>
      </c>
      <c r="G28" s="16">
        <v>1333</v>
      </c>
      <c r="H28" s="12">
        <v>0</v>
      </c>
      <c r="I28" s="12">
        <v>267</v>
      </c>
      <c r="J28" s="12">
        <v>192</v>
      </c>
      <c r="K28" s="98">
        <v>206</v>
      </c>
      <c r="L28" s="100"/>
      <c r="M28" s="98">
        <v>276</v>
      </c>
      <c r="N28" s="99"/>
      <c r="O28" s="100"/>
      <c r="P28" s="98">
        <v>392</v>
      </c>
      <c r="Q28" s="100"/>
      <c r="R28" s="20"/>
      <c r="S28" s="12">
        <v>32</v>
      </c>
      <c r="T28" s="12">
        <v>23</v>
      </c>
      <c r="U28" s="12">
        <v>0</v>
      </c>
      <c r="V28" s="15">
        <v>0</v>
      </c>
    </row>
    <row r="29" spans="1:22" ht="19.5" hidden="1" customHeight="1" x14ac:dyDescent="0.4">
      <c r="A29" s="14">
        <v>6</v>
      </c>
      <c r="B29" s="12">
        <v>3</v>
      </c>
      <c r="C29" s="12">
        <v>2</v>
      </c>
      <c r="D29" s="12">
        <v>1</v>
      </c>
      <c r="E29" s="12">
        <v>220</v>
      </c>
      <c r="F29" s="12">
        <v>202</v>
      </c>
      <c r="G29" s="16">
        <v>1137</v>
      </c>
      <c r="H29" s="12">
        <v>6</v>
      </c>
      <c r="I29" s="12">
        <v>205</v>
      </c>
      <c r="J29" s="12">
        <v>173</v>
      </c>
      <c r="K29" s="98">
        <v>128</v>
      </c>
      <c r="L29" s="100"/>
      <c r="M29" s="98">
        <v>281</v>
      </c>
      <c r="N29" s="99"/>
      <c r="O29" s="100"/>
      <c r="P29" s="98">
        <v>344</v>
      </c>
      <c r="Q29" s="100"/>
      <c r="R29" s="20"/>
      <c r="S29" s="12">
        <v>32</v>
      </c>
      <c r="T29" s="12">
        <v>23</v>
      </c>
      <c r="U29" s="12">
        <v>0</v>
      </c>
      <c r="V29" s="15">
        <v>0</v>
      </c>
    </row>
    <row r="30" spans="1:22" ht="24.95" hidden="1" customHeight="1" x14ac:dyDescent="0.4">
      <c r="A30" s="14">
        <v>7</v>
      </c>
      <c r="B30" s="12">
        <v>3</v>
      </c>
      <c r="C30" s="12">
        <v>2</v>
      </c>
      <c r="D30" s="12">
        <v>1</v>
      </c>
      <c r="E30" s="12">
        <v>220</v>
      </c>
      <c r="F30" s="12">
        <v>213</v>
      </c>
      <c r="G30" s="16">
        <v>1200</v>
      </c>
      <c r="H30" s="12">
        <v>31</v>
      </c>
      <c r="I30" s="12">
        <v>181</v>
      </c>
      <c r="J30" s="12">
        <v>106</v>
      </c>
      <c r="K30" s="98">
        <v>238</v>
      </c>
      <c r="L30" s="100"/>
      <c r="M30" s="98">
        <v>259</v>
      </c>
      <c r="N30" s="99"/>
      <c r="O30" s="100"/>
      <c r="P30" s="98">
        <v>385</v>
      </c>
      <c r="Q30" s="100"/>
      <c r="R30" s="20"/>
      <c r="S30" s="12">
        <v>36</v>
      </c>
      <c r="T30" s="12">
        <v>26</v>
      </c>
      <c r="U30" s="12">
        <v>0</v>
      </c>
      <c r="V30" s="15">
        <v>0</v>
      </c>
    </row>
    <row r="31" spans="1:22" ht="24.95" hidden="1" customHeight="1" x14ac:dyDescent="0.4">
      <c r="A31" s="14">
        <v>8</v>
      </c>
      <c r="B31" s="12">
        <v>3</v>
      </c>
      <c r="C31" s="12">
        <v>2</v>
      </c>
      <c r="D31" s="12">
        <v>1</v>
      </c>
      <c r="E31" s="12">
        <v>220</v>
      </c>
      <c r="F31" s="12">
        <v>219</v>
      </c>
      <c r="G31" s="16">
        <v>1412</v>
      </c>
      <c r="H31" s="12">
        <v>24</v>
      </c>
      <c r="I31" s="12">
        <v>184</v>
      </c>
      <c r="J31" s="12">
        <v>228</v>
      </c>
      <c r="K31" s="98">
        <v>320</v>
      </c>
      <c r="L31" s="100"/>
      <c r="M31" s="98">
        <v>242</v>
      </c>
      <c r="N31" s="99"/>
      <c r="O31" s="100"/>
      <c r="P31" s="98">
        <v>414</v>
      </c>
      <c r="Q31" s="100"/>
      <c r="R31" s="20"/>
      <c r="S31" s="12">
        <v>39</v>
      </c>
      <c r="T31" s="12">
        <v>30</v>
      </c>
      <c r="U31" s="12">
        <v>0</v>
      </c>
      <c r="V31" s="15">
        <v>0</v>
      </c>
    </row>
    <row r="32" spans="1:22" ht="24.95" hidden="1" customHeight="1" x14ac:dyDescent="0.4">
      <c r="A32" s="14">
        <v>9</v>
      </c>
      <c r="B32" s="12">
        <v>3</v>
      </c>
      <c r="C32" s="12">
        <v>2</v>
      </c>
      <c r="D32" s="12">
        <v>1</v>
      </c>
      <c r="E32" s="12">
        <v>220</v>
      </c>
      <c r="F32" s="12">
        <v>235</v>
      </c>
      <c r="G32" s="16">
        <v>1438</v>
      </c>
      <c r="H32" s="12">
        <v>0</v>
      </c>
      <c r="I32" s="12">
        <v>257</v>
      </c>
      <c r="J32" s="12">
        <v>192</v>
      </c>
      <c r="K32" s="98">
        <v>276</v>
      </c>
      <c r="L32" s="100"/>
      <c r="M32" s="98">
        <v>289</v>
      </c>
      <c r="N32" s="99"/>
      <c r="O32" s="100"/>
      <c r="P32" s="98">
        <v>424</v>
      </c>
      <c r="Q32" s="100"/>
      <c r="R32" s="20"/>
      <c r="S32" s="12">
        <v>40</v>
      </c>
      <c r="T32" s="12">
        <v>30</v>
      </c>
      <c r="U32" s="12">
        <v>0</v>
      </c>
      <c r="V32" s="15">
        <v>0</v>
      </c>
    </row>
    <row r="33" spans="1:25" ht="24.95" hidden="1" customHeight="1" x14ac:dyDescent="0.4">
      <c r="A33" s="14">
        <v>10</v>
      </c>
      <c r="B33" s="12">
        <v>3</v>
      </c>
      <c r="C33" s="12">
        <v>2</v>
      </c>
      <c r="D33" s="12">
        <v>1</v>
      </c>
      <c r="E33" s="12">
        <v>250</v>
      </c>
      <c r="F33" s="12">
        <v>250.6</v>
      </c>
      <c r="G33" s="16">
        <v>3007</v>
      </c>
      <c r="H33" s="12">
        <v>0</v>
      </c>
      <c r="I33" s="12">
        <v>296</v>
      </c>
      <c r="J33" s="98">
        <v>524</v>
      </c>
      <c r="K33" s="99"/>
      <c r="L33" s="100"/>
      <c r="M33" s="98">
        <v>606</v>
      </c>
      <c r="N33" s="99"/>
      <c r="O33" s="99"/>
      <c r="P33" s="99"/>
      <c r="Q33" s="100"/>
      <c r="R33" s="21">
        <v>1581</v>
      </c>
      <c r="S33" s="12">
        <v>47</v>
      </c>
      <c r="T33" s="12">
        <v>33</v>
      </c>
      <c r="U33" s="12">
        <v>0</v>
      </c>
      <c r="V33" s="15">
        <v>0</v>
      </c>
    </row>
    <row r="34" spans="1:25" ht="24.95" hidden="1" customHeight="1" x14ac:dyDescent="0.4">
      <c r="A34" s="14">
        <v>11</v>
      </c>
      <c r="B34" s="12"/>
      <c r="C34" s="12"/>
      <c r="D34" s="12"/>
      <c r="E34" s="12"/>
      <c r="F34" s="12"/>
      <c r="G34" s="22"/>
      <c r="H34" s="12"/>
      <c r="I34" s="12"/>
      <c r="J34" s="98"/>
      <c r="K34" s="99"/>
      <c r="L34" s="100"/>
      <c r="M34" s="98"/>
      <c r="N34" s="99"/>
      <c r="O34" s="99"/>
      <c r="P34" s="99"/>
      <c r="Q34" s="100"/>
      <c r="R34" s="23"/>
      <c r="S34" s="12"/>
      <c r="T34" s="12"/>
      <c r="U34" s="12"/>
      <c r="V34" s="15"/>
    </row>
    <row r="35" spans="1:25" ht="24.95" hidden="1" customHeight="1" x14ac:dyDescent="0.4">
      <c r="A35" s="14">
        <v>12</v>
      </c>
      <c r="B35" s="12">
        <v>3</v>
      </c>
      <c r="C35" s="12">
        <v>2</v>
      </c>
      <c r="D35" s="12">
        <v>1</v>
      </c>
      <c r="E35" s="12">
        <v>250</v>
      </c>
      <c r="F35" s="12">
        <v>286.89999999999998</v>
      </c>
      <c r="G35" s="22">
        <v>3443</v>
      </c>
      <c r="H35" s="12">
        <v>0</v>
      </c>
      <c r="I35" s="12">
        <v>329</v>
      </c>
      <c r="J35" s="98">
        <v>914</v>
      </c>
      <c r="K35" s="99"/>
      <c r="L35" s="100"/>
      <c r="M35" s="98">
        <v>693</v>
      </c>
      <c r="N35" s="99"/>
      <c r="O35" s="99"/>
      <c r="P35" s="99"/>
      <c r="Q35" s="100"/>
      <c r="R35" s="23">
        <v>1507</v>
      </c>
      <c r="S35" s="12">
        <v>60</v>
      </c>
      <c r="T35" s="12">
        <v>47</v>
      </c>
      <c r="U35" s="12">
        <v>0</v>
      </c>
      <c r="V35" s="24">
        <v>0</v>
      </c>
    </row>
    <row r="36" spans="1:25" ht="24.95" hidden="1" customHeight="1" x14ac:dyDescent="0.4">
      <c r="A36" s="25">
        <v>13</v>
      </c>
      <c r="B36" s="26">
        <v>3</v>
      </c>
      <c r="C36" s="27">
        <v>2</v>
      </c>
      <c r="D36" s="27">
        <v>1</v>
      </c>
      <c r="E36" s="27">
        <v>250</v>
      </c>
      <c r="F36" s="27">
        <v>295.5</v>
      </c>
      <c r="G36" s="28">
        <v>3546</v>
      </c>
      <c r="H36" s="27">
        <v>0</v>
      </c>
      <c r="I36" s="27">
        <v>353</v>
      </c>
      <c r="J36" s="91">
        <v>654</v>
      </c>
      <c r="K36" s="92"/>
      <c r="L36" s="93"/>
      <c r="M36" s="91">
        <v>1239</v>
      </c>
      <c r="N36" s="92"/>
      <c r="O36" s="92"/>
      <c r="P36" s="92"/>
      <c r="Q36" s="93"/>
      <c r="R36" s="29">
        <v>1300</v>
      </c>
      <c r="S36" s="27">
        <v>62</v>
      </c>
      <c r="T36" s="27">
        <v>48</v>
      </c>
      <c r="U36" s="27">
        <v>0</v>
      </c>
      <c r="V36" s="30">
        <v>0</v>
      </c>
    </row>
    <row r="37" spans="1:25" ht="24.95" hidden="1" customHeight="1" x14ac:dyDescent="0.4">
      <c r="A37" s="31">
        <v>14</v>
      </c>
      <c r="B37" s="32">
        <v>3</v>
      </c>
      <c r="C37" s="32">
        <v>2</v>
      </c>
      <c r="D37" s="32">
        <v>1</v>
      </c>
      <c r="E37" s="32">
        <v>250</v>
      </c>
      <c r="F37" s="32">
        <v>302.60000000000002</v>
      </c>
      <c r="G37" s="33">
        <v>3632</v>
      </c>
      <c r="H37" s="32">
        <v>0</v>
      </c>
      <c r="I37" s="32">
        <v>337</v>
      </c>
      <c r="J37" s="34">
        <v>252</v>
      </c>
      <c r="K37" s="34">
        <v>195</v>
      </c>
      <c r="L37" s="34">
        <v>429</v>
      </c>
      <c r="M37" s="34">
        <v>187</v>
      </c>
      <c r="N37" s="34">
        <v>237</v>
      </c>
      <c r="O37" s="34">
        <v>90</v>
      </c>
      <c r="P37" s="34">
        <v>283</v>
      </c>
      <c r="Q37" s="34">
        <v>345</v>
      </c>
      <c r="R37" s="35">
        <v>1277</v>
      </c>
      <c r="S37" s="32">
        <v>62</v>
      </c>
      <c r="T37" s="32">
        <v>45</v>
      </c>
      <c r="U37" s="32">
        <v>0</v>
      </c>
      <c r="V37" s="32">
        <v>0</v>
      </c>
    </row>
    <row r="38" spans="1:25" ht="24.95" hidden="1" customHeight="1" x14ac:dyDescent="0.4">
      <c r="A38" s="31">
        <v>15</v>
      </c>
      <c r="B38" s="32">
        <v>3</v>
      </c>
      <c r="C38" s="32">
        <v>2</v>
      </c>
      <c r="D38" s="32">
        <v>1</v>
      </c>
      <c r="E38" s="32">
        <v>250</v>
      </c>
      <c r="F38" s="32">
        <v>304.39999999999998</v>
      </c>
      <c r="G38" s="33">
        <v>3653</v>
      </c>
      <c r="H38" s="32">
        <v>0</v>
      </c>
      <c r="I38" s="32">
        <v>337</v>
      </c>
      <c r="J38" s="34">
        <v>88</v>
      </c>
      <c r="K38" s="34">
        <v>311</v>
      </c>
      <c r="L38" s="34">
        <v>411</v>
      </c>
      <c r="M38" s="34">
        <v>302</v>
      </c>
      <c r="N38" s="34">
        <v>143</v>
      </c>
      <c r="O38" s="34">
        <v>155</v>
      </c>
      <c r="P38" s="34">
        <v>338</v>
      </c>
      <c r="Q38" s="34">
        <v>244</v>
      </c>
      <c r="R38" s="35">
        <v>1324</v>
      </c>
      <c r="S38" s="32">
        <v>62</v>
      </c>
      <c r="T38" s="32">
        <v>44</v>
      </c>
      <c r="U38" s="32">
        <v>0</v>
      </c>
      <c r="V38" s="32">
        <v>0</v>
      </c>
    </row>
    <row r="39" spans="1:25" ht="24.95" hidden="1" customHeight="1" x14ac:dyDescent="0.4">
      <c r="A39" s="31">
        <v>16</v>
      </c>
      <c r="B39" s="32">
        <v>3</v>
      </c>
      <c r="C39" s="32">
        <v>2</v>
      </c>
      <c r="D39" s="32">
        <v>1</v>
      </c>
      <c r="E39" s="32">
        <v>260</v>
      </c>
      <c r="F39" s="32">
        <v>321.60000000000002</v>
      </c>
      <c r="G39" s="33">
        <v>3860</v>
      </c>
      <c r="H39" s="32">
        <v>0</v>
      </c>
      <c r="I39" s="32">
        <v>677</v>
      </c>
      <c r="J39" s="34">
        <v>257</v>
      </c>
      <c r="K39" s="34">
        <v>222</v>
      </c>
      <c r="L39" s="34">
        <v>171</v>
      </c>
      <c r="M39" s="34">
        <v>84</v>
      </c>
      <c r="N39" s="34">
        <v>158</v>
      </c>
      <c r="O39" s="34">
        <v>160</v>
      </c>
      <c r="P39" s="34">
        <v>265</v>
      </c>
      <c r="Q39" s="34">
        <v>405</v>
      </c>
      <c r="R39" s="35">
        <v>1461</v>
      </c>
      <c r="S39" s="32">
        <v>66</v>
      </c>
      <c r="T39" s="32">
        <v>46</v>
      </c>
      <c r="U39" s="32">
        <v>0</v>
      </c>
      <c r="V39" s="32">
        <v>0</v>
      </c>
    </row>
    <row r="40" spans="1:25" ht="24.95" hidden="1" customHeight="1" x14ac:dyDescent="0.4">
      <c r="A40" s="31">
        <v>17</v>
      </c>
      <c r="B40" s="32"/>
      <c r="C40" s="32"/>
      <c r="D40" s="32"/>
      <c r="E40" s="32"/>
      <c r="F40" s="32"/>
      <c r="G40" s="33"/>
      <c r="H40" s="32"/>
      <c r="I40" s="32"/>
      <c r="J40" s="34"/>
      <c r="K40" s="34"/>
      <c r="L40" s="34"/>
      <c r="M40" s="34"/>
      <c r="N40" s="34"/>
      <c r="O40" s="34"/>
      <c r="P40" s="34"/>
      <c r="Q40" s="34"/>
      <c r="R40" s="35"/>
      <c r="S40" s="32"/>
      <c r="T40" s="32"/>
      <c r="U40" s="32"/>
      <c r="V40" s="32"/>
    </row>
    <row r="41" spans="1:25" ht="24.95" hidden="1" customHeight="1" x14ac:dyDescent="0.4">
      <c r="A41" s="31">
        <v>18</v>
      </c>
      <c r="B41" s="32"/>
      <c r="C41" s="32"/>
      <c r="D41" s="32"/>
      <c r="E41" s="32"/>
      <c r="F41" s="32"/>
      <c r="G41" s="33"/>
      <c r="H41" s="32"/>
      <c r="I41" s="32"/>
      <c r="J41" s="34"/>
      <c r="K41" s="34"/>
      <c r="L41" s="34"/>
      <c r="M41" s="34"/>
      <c r="N41" s="34"/>
      <c r="O41" s="34"/>
      <c r="P41" s="34"/>
      <c r="Q41" s="34"/>
      <c r="R41" s="35"/>
      <c r="S41" s="32"/>
      <c r="T41" s="32"/>
      <c r="U41" s="32"/>
      <c r="V41" s="32"/>
    </row>
    <row r="42" spans="1:25" ht="24.95" hidden="1" customHeight="1" x14ac:dyDescent="0.4">
      <c r="A42" s="31">
        <v>19</v>
      </c>
      <c r="B42" s="32"/>
      <c r="C42" s="32"/>
      <c r="D42" s="32"/>
      <c r="E42" s="32"/>
      <c r="F42" s="32"/>
      <c r="G42" s="33"/>
      <c r="H42" s="32"/>
      <c r="I42" s="32"/>
      <c r="J42" s="34"/>
      <c r="K42" s="34"/>
      <c r="L42" s="34"/>
      <c r="M42" s="34"/>
      <c r="N42" s="34"/>
      <c r="O42" s="34"/>
      <c r="P42" s="34"/>
      <c r="Q42" s="34"/>
      <c r="R42" s="35"/>
      <c r="S42" s="32"/>
      <c r="T42" s="32"/>
      <c r="U42" s="32"/>
      <c r="V42" s="32"/>
    </row>
    <row r="43" spans="1:25" ht="24.95" hidden="1" customHeight="1" x14ac:dyDescent="0.4">
      <c r="A43" s="31">
        <v>20</v>
      </c>
      <c r="B43" s="32"/>
      <c r="C43" s="32"/>
      <c r="D43" s="32"/>
      <c r="E43" s="32"/>
      <c r="F43" s="32"/>
      <c r="G43" s="33"/>
      <c r="H43" s="32"/>
      <c r="I43" s="32"/>
      <c r="J43" s="34"/>
      <c r="K43" s="34"/>
      <c r="L43" s="34"/>
      <c r="M43" s="34"/>
      <c r="N43" s="34"/>
      <c r="O43" s="34"/>
      <c r="P43" s="34"/>
      <c r="Q43" s="34"/>
      <c r="R43" s="35"/>
      <c r="S43" s="32"/>
      <c r="T43" s="32"/>
      <c r="U43" s="32"/>
      <c r="V43" s="32"/>
    </row>
    <row r="44" spans="1:25" ht="19.5" hidden="1" customHeight="1" x14ac:dyDescent="0.4">
      <c r="B44" s="36" t="s">
        <v>30</v>
      </c>
      <c r="C44" s="37"/>
      <c r="D44" s="37"/>
      <c r="E44" s="37"/>
      <c r="F44" s="37"/>
      <c r="G44" s="37"/>
    </row>
    <row r="45" spans="1:25" ht="19.5" hidden="1" customHeight="1" x14ac:dyDescent="0.4">
      <c r="B45" s="61" t="s">
        <v>31</v>
      </c>
      <c r="C45" s="61"/>
      <c r="D45" s="61"/>
      <c r="E45" s="61"/>
    </row>
    <row r="46" spans="1:25" hidden="1" x14ac:dyDescent="0.4">
      <c r="K46" s="4"/>
    </row>
    <row r="47" spans="1:25" hidden="1" x14ac:dyDescent="0.4">
      <c r="E47" s="3"/>
      <c r="Y47" s="4"/>
    </row>
    <row r="48" spans="1:25" x14ac:dyDescent="0.4">
      <c r="Y48" s="4" t="s">
        <v>0</v>
      </c>
    </row>
    <row r="49" spans="1:25" x14ac:dyDescent="0.4">
      <c r="A49" s="94" t="s">
        <v>1</v>
      </c>
      <c r="B49" s="38"/>
      <c r="C49" s="38"/>
      <c r="D49" s="38"/>
      <c r="E49" s="97" t="s">
        <v>2</v>
      </c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38"/>
      <c r="R49" s="38"/>
      <c r="S49" s="38"/>
      <c r="T49" s="38"/>
      <c r="U49" s="38"/>
      <c r="V49" s="38"/>
      <c r="W49" s="38"/>
      <c r="X49" s="90" t="s">
        <v>46</v>
      </c>
      <c r="Y49" s="87" t="s">
        <v>66</v>
      </c>
    </row>
    <row r="50" spans="1:25" x14ac:dyDescent="0.4">
      <c r="A50" s="95"/>
      <c r="B50" s="74" t="s">
        <v>5</v>
      </c>
      <c r="C50" s="75"/>
      <c r="D50" s="76"/>
      <c r="E50" s="39"/>
      <c r="F50" s="39"/>
      <c r="G50" s="39"/>
      <c r="H50" s="72" t="s">
        <v>6</v>
      </c>
      <c r="I50" s="72"/>
      <c r="J50" s="72"/>
      <c r="K50" s="72"/>
      <c r="L50" s="72"/>
      <c r="M50" s="72"/>
      <c r="N50" s="72"/>
      <c r="O50" s="39"/>
      <c r="P50" s="39"/>
      <c r="Q50" s="5"/>
      <c r="R50" s="5"/>
      <c r="S50" s="5"/>
      <c r="T50" s="5"/>
      <c r="U50" s="5"/>
      <c r="V50" s="83" t="s">
        <v>7</v>
      </c>
      <c r="W50" s="84"/>
      <c r="X50" s="62"/>
      <c r="Y50" s="88"/>
    </row>
    <row r="51" spans="1:25" x14ac:dyDescent="0.4">
      <c r="A51" s="95"/>
      <c r="B51" s="77"/>
      <c r="C51" s="78"/>
      <c r="D51" s="79"/>
      <c r="E51" s="67" t="s">
        <v>8</v>
      </c>
      <c r="F51" s="73" t="s">
        <v>9</v>
      </c>
      <c r="G51" s="5"/>
      <c r="H51" s="39"/>
      <c r="I51" s="72" t="s">
        <v>10</v>
      </c>
      <c r="J51" s="72"/>
      <c r="K51" s="72"/>
      <c r="L51" s="72"/>
      <c r="M51" s="72"/>
      <c r="N51" s="72"/>
      <c r="O51" s="72"/>
      <c r="P51" s="5"/>
      <c r="Q51" s="5"/>
      <c r="R51" s="5"/>
      <c r="S51" s="40"/>
      <c r="T51" s="41"/>
      <c r="U51" s="39"/>
      <c r="V51" s="85"/>
      <c r="W51" s="86"/>
      <c r="X51" s="62"/>
      <c r="Y51" s="88"/>
    </row>
    <row r="52" spans="1:25" x14ac:dyDescent="0.4">
      <c r="A52" s="95"/>
      <c r="B52" s="67" t="s">
        <v>11</v>
      </c>
      <c r="C52" s="67" t="s">
        <v>12</v>
      </c>
      <c r="D52" s="67" t="s">
        <v>13</v>
      </c>
      <c r="E52" s="69"/>
      <c r="F52" s="62"/>
      <c r="G52" s="67" t="s">
        <v>11</v>
      </c>
      <c r="H52" s="5"/>
      <c r="I52" s="39"/>
      <c r="J52" s="72" t="s">
        <v>14</v>
      </c>
      <c r="K52" s="72"/>
      <c r="L52" s="72"/>
      <c r="M52" s="72"/>
      <c r="N52" s="72"/>
      <c r="O52" s="72"/>
      <c r="P52" s="5"/>
      <c r="Q52" s="5"/>
      <c r="R52" s="5"/>
      <c r="S52" s="40"/>
      <c r="T52" s="41"/>
      <c r="U52" s="39"/>
      <c r="V52" s="7"/>
      <c r="W52" s="73" t="s">
        <v>15</v>
      </c>
      <c r="X52" s="62"/>
      <c r="Y52" s="88"/>
    </row>
    <row r="53" spans="1:25" x14ac:dyDescent="0.4">
      <c r="A53" s="96"/>
      <c r="B53" s="68"/>
      <c r="C53" s="68"/>
      <c r="D53" s="68"/>
      <c r="E53" s="68"/>
      <c r="F53" s="63"/>
      <c r="G53" s="68"/>
      <c r="H53" s="8" t="s">
        <v>16</v>
      </c>
      <c r="I53" s="9" t="s">
        <v>17</v>
      </c>
      <c r="J53" s="10" t="s">
        <v>32</v>
      </c>
      <c r="K53" s="10" t="s">
        <v>33</v>
      </c>
      <c r="L53" s="10" t="s">
        <v>34</v>
      </c>
      <c r="M53" s="10" t="s">
        <v>35</v>
      </c>
      <c r="N53" s="10" t="s">
        <v>36</v>
      </c>
      <c r="O53" s="10" t="s">
        <v>37</v>
      </c>
      <c r="P53" s="9" t="s">
        <v>38</v>
      </c>
      <c r="Q53" s="9" t="s">
        <v>39</v>
      </c>
      <c r="R53" s="9" t="s">
        <v>40</v>
      </c>
      <c r="S53" s="10" t="s">
        <v>41</v>
      </c>
      <c r="T53" s="10" t="s">
        <v>42</v>
      </c>
      <c r="U53" s="42" t="s">
        <v>43</v>
      </c>
      <c r="V53" s="39"/>
      <c r="W53" s="63"/>
      <c r="X53" s="63"/>
      <c r="Y53" s="89"/>
    </row>
    <row r="54" spans="1:25" ht="24.95" customHeight="1" x14ac:dyDescent="0.4">
      <c r="A54" s="43" t="s">
        <v>44</v>
      </c>
      <c r="B54" s="11"/>
      <c r="C54" s="11"/>
      <c r="D54" s="11"/>
      <c r="E54" s="11"/>
      <c r="F54" s="11"/>
      <c r="G54" s="11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1"/>
      <c r="V54" s="12"/>
      <c r="W54" s="11"/>
      <c r="X54" s="11"/>
      <c r="Y54" s="44"/>
    </row>
    <row r="55" spans="1:25" ht="24.95" customHeight="1" x14ac:dyDescent="0.4">
      <c r="A55" s="42">
        <v>21</v>
      </c>
      <c r="B55" s="45">
        <v>3</v>
      </c>
      <c r="C55" s="45">
        <v>2</v>
      </c>
      <c r="D55" s="45">
        <v>1</v>
      </c>
      <c r="E55" s="45">
        <v>360</v>
      </c>
      <c r="F55" s="45"/>
      <c r="G55" s="45">
        <f>SUM(H55:T55)</f>
        <v>440</v>
      </c>
      <c r="H55" s="45">
        <v>0</v>
      </c>
      <c r="I55" s="45">
        <v>24</v>
      </c>
      <c r="J55" s="45">
        <v>51</v>
      </c>
      <c r="K55" s="45">
        <v>18</v>
      </c>
      <c r="L55" s="45">
        <v>31</v>
      </c>
      <c r="M55" s="45">
        <v>62</v>
      </c>
      <c r="N55" s="45">
        <v>43</v>
      </c>
      <c r="O55" s="45">
        <v>49</v>
      </c>
      <c r="P55" s="45">
        <v>49</v>
      </c>
      <c r="Q55" s="45">
        <v>21</v>
      </c>
      <c r="R55" s="45">
        <v>23</v>
      </c>
      <c r="S55" s="45">
        <v>59</v>
      </c>
      <c r="T55" s="45">
        <v>10</v>
      </c>
      <c r="U55" s="46"/>
      <c r="V55" s="45"/>
      <c r="W55" s="45"/>
      <c r="X55" s="45"/>
      <c r="Y55" s="45">
        <v>0</v>
      </c>
    </row>
    <row r="56" spans="1:25" ht="24.95" customHeight="1" x14ac:dyDescent="0.4">
      <c r="A56" s="42">
        <v>22</v>
      </c>
      <c r="B56" s="45">
        <v>3</v>
      </c>
      <c r="C56" s="45">
        <v>2</v>
      </c>
      <c r="D56" s="45">
        <v>1</v>
      </c>
      <c r="E56" s="45">
        <v>360</v>
      </c>
      <c r="F56" s="45">
        <v>437</v>
      </c>
      <c r="G56" s="47">
        <f>SUM(H56:T56)</f>
        <v>450</v>
      </c>
      <c r="H56" s="45">
        <v>0</v>
      </c>
      <c r="I56" s="45">
        <v>44</v>
      </c>
      <c r="J56" s="45">
        <v>58</v>
      </c>
      <c r="K56" s="45">
        <v>32</v>
      </c>
      <c r="L56" s="45">
        <v>32</v>
      </c>
      <c r="M56" s="45">
        <v>53</v>
      </c>
      <c r="N56" s="45">
        <v>49</v>
      </c>
      <c r="O56" s="45">
        <v>58</v>
      </c>
      <c r="P56" s="45">
        <v>32</v>
      </c>
      <c r="Q56" s="45">
        <v>15</v>
      </c>
      <c r="R56" s="45">
        <v>21</v>
      </c>
      <c r="S56" s="45">
        <v>53</v>
      </c>
      <c r="T56" s="45">
        <v>3</v>
      </c>
      <c r="U56" s="46"/>
      <c r="V56" s="45"/>
      <c r="W56" s="45"/>
      <c r="X56" s="45">
        <v>0</v>
      </c>
      <c r="Y56" s="45">
        <v>0</v>
      </c>
    </row>
    <row r="57" spans="1:25" ht="24.95" customHeight="1" x14ac:dyDescent="0.4">
      <c r="A57" s="42">
        <v>23</v>
      </c>
      <c r="B57" s="45">
        <v>3</v>
      </c>
      <c r="C57" s="45">
        <v>2</v>
      </c>
      <c r="D57" s="45">
        <v>1</v>
      </c>
      <c r="E57" s="45">
        <v>360</v>
      </c>
      <c r="F57" s="45">
        <v>436</v>
      </c>
      <c r="G57" s="47">
        <f>SUM(H57:T57)</f>
        <v>448</v>
      </c>
      <c r="H57" s="45">
        <v>3</v>
      </c>
      <c r="I57" s="45">
        <v>39</v>
      </c>
      <c r="J57" s="45">
        <v>56</v>
      </c>
      <c r="K57" s="45">
        <v>24</v>
      </c>
      <c r="L57" s="45">
        <v>34</v>
      </c>
      <c r="M57" s="45">
        <v>49</v>
      </c>
      <c r="N57" s="45">
        <v>39</v>
      </c>
      <c r="O57" s="45">
        <v>59</v>
      </c>
      <c r="P57" s="45">
        <v>42</v>
      </c>
      <c r="Q57" s="45">
        <v>26</v>
      </c>
      <c r="R57" s="45">
        <v>15</v>
      </c>
      <c r="S57" s="45">
        <v>56</v>
      </c>
      <c r="T57" s="45">
        <v>6</v>
      </c>
      <c r="U57" s="46"/>
      <c r="V57" s="45"/>
      <c r="W57" s="45"/>
      <c r="X57" s="45">
        <v>0</v>
      </c>
      <c r="Y57" s="45">
        <v>0</v>
      </c>
    </row>
    <row r="58" spans="1:25" ht="24.95" customHeight="1" x14ac:dyDescent="0.4">
      <c r="A58" s="42">
        <v>24</v>
      </c>
      <c r="B58" s="45">
        <v>3</v>
      </c>
      <c r="C58" s="45">
        <v>2</v>
      </c>
      <c r="D58" s="45">
        <v>1</v>
      </c>
      <c r="E58" s="45">
        <v>360</v>
      </c>
      <c r="F58" s="45">
        <v>445</v>
      </c>
      <c r="G58" s="47">
        <f>SUM(H58:U58)</f>
        <v>478</v>
      </c>
      <c r="H58" s="45">
        <v>1</v>
      </c>
      <c r="I58" s="45">
        <v>39</v>
      </c>
      <c r="J58" s="45">
        <v>66</v>
      </c>
      <c r="K58" s="45">
        <v>20</v>
      </c>
      <c r="L58" s="45">
        <v>32</v>
      </c>
      <c r="M58" s="45">
        <v>49</v>
      </c>
      <c r="N58" s="45">
        <v>47</v>
      </c>
      <c r="O58" s="45">
        <v>55</v>
      </c>
      <c r="P58" s="45">
        <v>52</v>
      </c>
      <c r="Q58" s="45">
        <v>37</v>
      </c>
      <c r="R58" s="45">
        <v>20</v>
      </c>
      <c r="S58" s="45">
        <v>55</v>
      </c>
      <c r="T58" s="45">
        <v>4</v>
      </c>
      <c r="U58" s="45">
        <v>1</v>
      </c>
      <c r="V58" s="45">
        <v>94</v>
      </c>
      <c r="W58" s="45">
        <v>71</v>
      </c>
      <c r="X58" s="45">
        <v>0</v>
      </c>
      <c r="Y58" s="45">
        <v>0</v>
      </c>
    </row>
    <row r="59" spans="1:25" ht="24.95" customHeight="1" x14ac:dyDescent="0.4">
      <c r="A59" s="42">
        <v>25</v>
      </c>
      <c r="B59" s="45">
        <v>3</v>
      </c>
      <c r="C59" s="45">
        <v>2</v>
      </c>
      <c r="D59" s="45">
        <v>1</v>
      </c>
      <c r="E59" s="45">
        <v>375</v>
      </c>
      <c r="F59" s="45">
        <v>460</v>
      </c>
      <c r="G59" s="47">
        <f>SUM(H59:U59)</f>
        <v>493</v>
      </c>
      <c r="H59" s="45">
        <v>0</v>
      </c>
      <c r="I59" s="45">
        <v>55</v>
      </c>
      <c r="J59" s="45">
        <v>51</v>
      </c>
      <c r="K59" s="45">
        <v>37</v>
      </c>
      <c r="L59" s="45">
        <v>24</v>
      </c>
      <c r="M59" s="45">
        <v>76</v>
      </c>
      <c r="N59" s="45">
        <v>40</v>
      </c>
      <c r="O59" s="45">
        <v>59</v>
      </c>
      <c r="P59" s="45">
        <v>49</v>
      </c>
      <c r="Q59" s="45">
        <v>17</v>
      </c>
      <c r="R59" s="45">
        <v>28</v>
      </c>
      <c r="S59" s="45">
        <v>53</v>
      </c>
      <c r="T59" s="45">
        <v>2</v>
      </c>
      <c r="U59" s="45">
        <v>2</v>
      </c>
      <c r="V59" s="45">
        <v>97</v>
      </c>
      <c r="W59" s="45">
        <v>77</v>
      </c>
      <c r="X59" s="45">
        <v>0</v>
      </c>
      <c r="Y59" s="45">
        <v>0</v>
      </c>
    </row>
    <row r="60" spans="1:25" ht="24.95" customHeight="1" x14ac:dyDescent="0.4">
      <c r="A60" s="48">
        <v>25</v>
      </c>
      <c r="B60" s="49">
        <v>3</v>
      </c>
      <c r="C60" s="49">
        <v>2</v>
      </c>
      <c r="D60" s="49">
        <v>1</v>
      </c>
      <c r="E60" s="49">
        <v>375</v>
      </c>
      <c r="F60" s="49">
        <v>460</v>
      </c>
      <c r="G60" s="50">
        <f>SUM(H60:U60)</f>
        <v>493</v>
      </c>
      <c r="H60" s="49">
        <v>0</v>
      </c>
      <c r="I60" s="49">
        <v>55</v>
      </c>
      <c r="J60" s="49">
        <v>51</v>
      </c>
      <c r="K60" s="49">
        <v>37</v>
      </c>
      <c r="L60" s="49">
        <v>24</v>
      </c>
      <c r="M60" s="49">
        <v>76</v>
      </c>
      <c r="N60" s="49">
        <v>40</v>
      </c>
      <c r="O60" s="49">
        <v>59</v>
      </c>
      <c r="P60" s="49">
        <v>49</v>
      </c>
      <c r="Q60" s="49">
        <v>17</v>
      </c>
      <c r="R60" s="49">
        <v>28</v>
      </c>
      <c r="S60" s="49">
        <v>53</v>
      </c>
      <c r="T60" s="49">
        <v>2</v>
      </c>
      <c r="U60" s="49">
        <v>2</v>
      </c>
      <c r="V60" s="49">
        <v>97</v>
      </c>
      <c r="W60" s="49">
        <v>77</v>
      </c>
      <c r="X60" s="49">
        <v>0</v>
      </c>
      <c r="Y60" s="49">
        <v>0</v>
      </c>
    </row>
    <row r="61" spans="1:25" ht="24.95" customHeight="1" x14ac:dyDescent="0.4">
      <c r="A61" s="48">
        <v>26</v>
      </c>
      <c r="B61" s="49">
        <v>3</v>
      </c>
      <c r="C61" s="49">
        <v>2</v>
      </c>
      <c r="D61" s="49">
        <v>1</v>
      </c>
      <c r="E61" s="49">
        <v>405</v>
      </c>
      <c r="F61" s="49">
        <v>469</v>
      </c>
      <c r="G61" s="50">
        <f>SUM(H61:U61)</f>
        <v>500</v>
      </c>
      <c r="H61" s="49">
        <v>0</v>
      </c>
      <c r="I61" s="49">
        <v>47</v>
      </c>
      <c r="J61" s="49">
        <v>61</v>
      </c>
      <c r="K61" s="49">
        <v>18</v>
      </c>
      <c r="L61" s="49">
        <v>31</v>
      </c>
      <c r="M61" s="49">
        <v>65</v>
      </c>
      <c r="N61" s="49">
        <v>58</v>
      </c>
      <c r="O61" s="49">
        <v>63</v>
      </c>
      <c r="P61" s="49">
        <v>52</v>
      </c>
      <c r="Q61" s="49">
        <v>13</v>
      </c>
      <c r="R61" s="49">
        <v>26</v>
      </c>
      <c r="S61" s="49">
        <v>60</v>
      </c>
      <c r="T61" s="49">
        <v>6</v>
      </c>
      <c r="U61" s="49">
        <v>0</v>
      </c>
      <c r="V61" s="49">
        <v>100</v>
      </c>
      <c r="W61" s="49">
        <v>80</v>
      </c>
      <c r="X61" s="49">
        <v>0</v>
      </c>
      <c r="Y61" s="49">
        <v>0</v>
      </c>
    </row>
    <row r="62" spans="1:25" x14ac:dyDescent="0.4">
      <c r="B62" s="71" t="s">
        <v>45</v>
      </c>
      <c r="C62" s="71"/>
      <c r="D62" s="71"/>
      <c r="E62" s="71"/>
      <c r="F62" s="71"/>
      <c r="G62" s="71"/>
    </row>
    <row r="63" spans="1:25" x14ac:dyDescent="0.4">
      <c r="B63" s="61" t="s">
        <v>31</v>
      </c>
      <c r="C63" s="61"/>
      <c r="D63" s="61"/>
      <c r="E63" s="61"/>
    </row>
    <row r="66" spans="1:27" x14ac:dyDescent="0.4">
      <c r="AA66" s="4" t="s">
        <v>0</v>
      </c>
    </row>
    <row r="67" spans="1:27" x14ac:dyDescent="0.4">
      <c r="A67" s="67" t="s">
        <v>1</v>
      </c>
      <c r="B67" s="5"/>
      <c r="C67" s="5"/>
      <c r="D67" s="5"/>
      <c r="E67" s="72" t="s">
        <v>2</v>
      </c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5"/>
      <c r="R67" s="5"/>
      <c r="S67" s="5"/>
      <c r="T67" s="5"/>
      <c r="U67" s="5"/>
      <c r="V67" s="5"/>
      <c r="W67" s="5"/>
      <c r="X67" s="5"/>
      <c r="Y67" s="5"/>
      <c r="Z67" s="73" t="s">
        <v>46</v>
      </c>
      <c r="AA67" s="73" t="s">
        <v>47</v>
      </c>
    </row>
    <row r="68" spans="1:27" x14ac:dyDescent="0.4">
      <c r="A68" s="69"/>
      <c r="B68" s="74" t="s">
        <v>5</v>
      </c>
      <c r="C68" s="75"/>
      <c r="D68" s="76"/>
      <c r="E68" s="80" t="s">
        <v>6</v>
      </c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2"/>
      <c r="X68" s="83" t="s">
        <v>7</v>
      </c>
      <c r="Y68" s="84"/>
      <c r="Z68" s="62"/>
      <c r="AA68" s="62"/>
    </row>
    <row r="69" spans="1:27" x14ac:dyDescent="0.4">
      <c r="A69" s="69"/>
      <c r="B69" s="77"/>
      <c r="C69" s="78"/>
      <c r="D69" s="79"/>
      <c r="E69" s="69" t="s">
        <v>8</v>
      </c>
      <c r="F69" s="62" t="s">
        <v>9</v>
      </c>
      <c r="G69" s="64" t="s">
        <v>48</v>
      </c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6"/>
      <c r="X69" s="85"/>
      <c r="Y69" s="86"/>
      <c r="Z69" s="62"/>
      <c r="AA69" s="62"/>
    </row>
    <row r="70" spans="1:27" x14ac:dyDescent="0.4">
      <c r="A70" s="69"/>
      <c r="B70" s="67" t="s">
        <v>11</v>
      </c>
      <c r="C70" s="67" t="s">
        <v>12</v>
      </c>
      <c r="D70" s="67" t="s">
        <v>13</v>
      </c>
      <c r="E70" s="69"/>
      <c r="F70" s="62"/>
      <c r="G70" s="69" t="s">
        <v>11</v>
      </c>
      <c r="H70" s="39"/>
      <c r="I70" s="6"/>
      <c r="J70" s="70" t="s">
        <v>14</v>
      </c>
      <c r="K70" s="70"/>
      <c r="L70" s="70"/>
      <c r="M70" s="70"/>
      <c r="N70" s="70"/>
      <c r="O70" s="70"/>
      <c r="P70" s="39"/>
      <c r="Q70" s="39"/>
      <c r="R70" s="39"/>
      <c r="S70" s="51"/>
      <c r="T70" s="51"/>
      <c r="U70" s="52"/>
      <c r="V70" s="39"/>
      <c r="W70" s="53"/>
      <c r="X70" s="7"/>
      <c r="Y70" s="73" t="s">
        <v>49</v>
      </c>
      <c r="Z70" s="62"/>
      <c r="AA70" s="62"/>
    </row>
    <row r="71" spans="1:27" x14ac:dyDescent="0.4">
      <c r="A71" s="68"/>
      <c r="B71" s="68"/>
      <c r="C71" s="68"/>
      <c r="D71" s="68"/>
      <c r="E71" s="68"/>
      <c r="F71" s="63"/>
      <c r="G71" s="68"/>
      <c r="H71" s="8" t="s">
        <v>16</v>
      </c>
      <c r="I71" s="9" t="s">
        <v>17</v>
      </c>
      <c r="J71" s="10" t="s">
        <v>50</v>
      </c>
      <c r="K71" s="57" t="s">
        <v>51</v>
      </c>
      <c r="L71" s="10" t="s">
        <v>52</v>
      </c>
      <c r="M71" s="10" t="s">
        <v>53</v>
      </c>
      <c r="N71" s="10" t="s">
        <v>54</v>
      </c>
      <c r="O71" s="10" t="s">
        <v>55</v>
      </c>
      <c r="P71" s="42" t="s">
        <v>56</v>
      </c>
      <c r="Q71" s="8" t="s">
        <v>57</v>
      </c>
      <c r="R71" s="9" t="s">
        <v>58</v>
      </c>
      <c r="S71" s="9" t="s">
        <v>59</v>
      </c>
      <c r="T71" s="10" t="s">
        <v>60</v>
      </c>
      <c r="U71" s="10" t="s">
        <v>61</v>
      </c>
      <c r="V71" s="42" t="s">
        <v>62</v>
      </c>
      <c r="W71" s="42" t="s">
        <v>63</v>
      </c>
      <c r="X71" s="39"/>
      <c r="Y71" s="63"/>
      <c r="Z71" s="63"/>
      <c r="AA71" s="63"/>
    </row>
    <row r="72" spans="1:27" x14ac:dyDescent="0.4">
      <c r="A72" s="7" t="s">
        <v>44</v>
      </c>
      <c r="B72" s="11"/>
      <c r="C72" s="11"/>
      <c r="D72" s="11"/>
      <c r="E72" s="11"/>
      <c r="F72" s="11"/>
      <c r="G72" s="11"/>
      <c r="H72" s="12"/>
      <c r="I72" s="12"/>
      <c r="J72" s="12"/>
      <c r="K72" s="54"/>
      <c r="L72" s="55"/>
      <c r="M72" s="12"/>
      <c r="N72" s="12"/>
      <c r="O72" s="12"/>
      <c r="P72" s="11"/>
      <c r="Q72" s="12"/>
      <c r="R72" s="12"/>
      <c r="S72" s="12"/>
      <c r="T72" s="12"/>
      <c r="U72" s="12"/>
      <c r="V72" s="11"/>
      <c r="W72" s="54"/>
      <c r="X72" s="55"/>
      <c r="Y72" s="11"/>
      <c r="Z72" s="11"/>
      <c r="AA72" s="13"/>
    </row>
    <row r="73" spans="1:27" ht="22.5" customHeight="1" x14ac:dyDescent="0.4">
      <c r="A73" s="48">
        <v>27</v>
      </c>
      <c r="B73" s="49">
        <v>3</v>
      </c>
      <c r="C73" s="49">
        <v>2</v>
      </c>
      <c r="D73" s="49">
        <v>1</v>
      </c>
      <c r="E73" s="49">
        <v>415</v>
      </c>
      <c r="F73" s="49">
        <v>456</v>
      </c>
      <c r="G73" s="50">
        <v>470</v>
      </c>
      <c r="H73" s="49">
        <v>1</v>
      </c>
      <c r="I73" s="49">
        <v>41</v>
      </c>
      <c r="J73" s="49">
        <v>26</v>
      </c>
      <c r="K73" s="45">
        <v>30</v>
      </c>
      <c r="L73" s="49">
        <v>32</v>
      </c>
      <c r="M73" s="49">
        <v>43</v>
      </c>
      <c r="N73" s="49">
        <v>27</v>
      </c>
      <c r="O73" s="49">
        <v>60</v>
      </c>
      <c r="P73" s="49">
        <v>46</v>
      </c>
      <c r="Q73" s="49">
        <v>41</v>
      </c>
      <c r="R73" s="49">
        <v>61</v>
      </c>
      <c r="S73" s="49">
        <v>31</v>
      </c>
      <c r="T73" s="49">
        <v>15</v>
      </c>
      <c r="U73" s="49">
        <v>5</v>
      </c>
      <c r="V73" s="49">
        <v>6</v>
      </c>
      <c r="W73" s="49">
        <v>5</v>
      </c>
      <c r="X73" s="49">
        <v>96</v>
      </c>
      <c r="Y73" s="49">
        <v>77</v>
      </c>
      <c r="Z73" s="49">
        <v>0</v>
      </c>
      <c r="AA73" s="49">
        <v>0</v>
      </c>
    </row>
    <row r="74" spans="1:27" ht="22.5" customHeight="1" x14ac:dyDescent="0.4">
      <c r="A74" s="48">
        <v>28</v>
      </c>
      <c r="B74" s="49">
        <v>3</v>
      </c>
      <c r="C74" s="49">
        <v>1</v>
      </c>
      <c r="D74" s="49">
        <v>2</v>
      </c>
      <c r="E74" s="49">
        <f>165+160+100</f>
        <v>425</v>
      </c>
      <c r="F74" s="49">
        <f>ROUNDDOWN((1976+2164+1299)/12,0)</f>
        <v>453</v>
      </c>
      <c r="G74" s="50">
        <f>169+181+107</f>
        <v>457</v>
      </c>
      <c r="H74" s="49">
        <f>0</f>
        <v>0</v>
      </c>
      <c r="I74" s="49">
        <v>38</v>
      </c>
      <c r="J74" s="49">
        <f>26</f>
        <v>26</v>
      </c>
      <c r="K74" s="45">
        <f>25</f>
        <v>25</v>
      </c>
      <c r="L74" s="49">
        <f>26</f>
        <v>26</v>
      </c>
      <c r="M74" s="49">
        <f>40</f>
        <v>40</v>
      </c>
      <c r="N74" s="49">
        <f>27</f>
        <v>27</v>
      </c>
      <c r="O74" s="49">
        <f>60</f>
        <v>60</v>
      </c>
      <c r="P74" s="49">
        <f>47</f>
        <v>47</v>
      </c>
      <c r="Q74" s="49">
        <f>51</f>
        <v>51</v>
      </c>
      <c r="R74" s="49">
        <f>50</f>
        <v>50</v>
      </c>
      <c r="S74" s="49">
        <f>33</f>
        <v>33</v>
      </c>
      <c r="T74" s="49">
        <f>16</f>
        <v>16</v>
      </c>
      <c r="U74" s="49">
        <f>7</f>
        <v>7</v>
      </c>
      <c r="V74" s="49">
        <f>6</f>
        <v>6</v>
      </c>
      <c r="W74" s="49">
        <f>5</f>
        <v>5</v>
      </c>
      <c r="X74" s="49">
        <v>102</v>
      </c>
      <c r="Y74" s="49">
        <v>78</v>
      </c>
      <c r="Z74" s="49">
        <v>0</v>
      </c>
      <c r="AA74" s="49">
        <v>0</v>
      </c>
    </row>
    <row r="75" spans="1:27" ht="22.5" customHeight="1" x14ac:dyDescent="0.4">
      <c r="A75" s="48">
        <v>29</v>
      </c>
      <c r="B75" s="49">
        <v>3</v>
      </c>
      <c r="C75" s="49">
        <v>1</v>
      </c>
      <c r="D75" s="49">
        <v>2</v>
      </c>
      <c r="E75" s="49">
        <f>165+160+100</f>
        <v>425</v>
      </c>
      <c r="F75" s="49">
        <f>ROUNDDOWN((1992+2001+1262)/12,0)</f>
        <v>437</v>
      </c>
      <c r="G75" s="50">
        <f>SUM(H75:W75)</f>
        <v>452</v>
      </c>
      <c r="H75" s="49">
        <v>4</v>
      </c>
      <c r="I75" s="49">
        <v>27</v>
      </c>
      <c r="J75" s="49">
        <v>16</v>
      </c>
      <c r="K75" s="45">
        <v>32</v>
      </c>
      <c r="L75" s="49">
        <v>21</v>
      </c>
      <c r="M75" s="49">
        <v>28</v>
      </c>
      <c r="N75" s="49">
        <v>38</v>
      </c>
      <c r="O75" s="49">
        <v>56</v>
      </c>
      <c r="P75" s="49">
        <v>51</v>
      </c>
      <c r="Q75" s="49">
        <v>58</v>
      </c>
      <c r="R75" s="49">
        <v>64</v>
      </c>
      <c r="S75" s="49">
        <v>33</v>
      </c>
      <c r="T75" s="49">
        <v>14</v>
      </c>
      <c r="U75" s="49">
        <v>3</v>
      </c>
      <c r="V75" s="49">
        <v>3</v>
      </c>
      <c r="W75" s="49">
        <v>4</v>
      </c>
      <c r="X75" s="49">
        <v>100</v>
      </c>
      <c r="Y75" s="49">
        <v>77</v>
      </c>
      <c r="Z75" s="49">
        <v>0</v>
      </c>
      <c r="AA75" s="49">
        <v>0</v>
      </c>
    </row>
    <row r="76" spans="1:27" ht="22.5" customHeight="1" x14ac:dyDescent="0.4">
      <c r="A76" s="48">
        <v>30</v>
      </c>
      <c r="B76" s="49">
        <v>3</v>
      </c>
      <c r="C76" s="49">
        <v>1</v>
      </c>
      <c r="D76" s="49">
        <v>2</v>
      </c>
      <c r="E76" s="49">
        <v>425</v>
      </c>
      <c r="F76" s="49">
        <v>435</v>
      </c>
      <c r="G76" s="50">
        <v>447</v>
      </c>
      <c r="H76" s="49">
        <v>1</v>
      </c>
      <c r="I76" s="49">
        <v>17</v>
      </c>
      <c r="J76" s="49">
        <v>15</v>
      </c>
      <c r="K76" s="45">
        <v>21</v>
      </c>
      <c r="L76" s="49">
        <v>23</v>
      </c>
      <c r="M76" s="49">
        <v>34</v>
      </c>
      <c r="N76" s="49">
        <v>34</v>
      </c>
      <c r="O76" s="49">
        <v>49</v>
      </c>
      <c r="P76" s="49">
        <v>57</v>
      </c>
      <c r="Q76" s="49">
        <v>46</v>
      </c>
      <c r="R76" s="49">
        <v>75</v>
      </c>
      <c r="S76" s="49">
        <v>41</v>
      </c>
      <c r="T76" s="49">
        <v>20</v>
      </c>
      <c r="U76" s="49">
        <v>9</v>
      </c>
      <c r="V76" s="49">
        <v>3</v>
      </c>
      <c r="W76" s="49">
        <v>2</v>
      </c>
      <c r="X76" s="49">
        <v>105</v>
      </c>
      <c r="Y76" s="49">
        <v>85</v>
      </c>
      <c r="Z76" s="49">
        <v>0</v>
      </c>
      <c r="AA76" s="49">
        <v>0</v>
      </c>
    </row>
    <row r="77" spans="1:27" ht="16.5" customHeight="1" x14ac:dyDescent="0.4">
      <c r="A77" s="48" t="s">
        <v>65</v>
      </c>
      <c r="B77" s="49"/>
      <c r="C77" s="49"/>
      <c r="D77" s="49"/>
      <c r="E77" s="49"/>
      <c r="F77" s="49"/>
      <c r="G77" s="50"/>
      <c r="H77" s="49"/>
      <c r="I77" s="49"/>
      <c r="J77" s="49"/>
      <c r="K77" s="45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</row>
    <row r="78" spans="1:27" ht="22.5" customHeight="1" x14ac:dyDescent="0.4">
      <c r="A78" s="48">
        <v>1</v>
      </c>
      <c r="B78" s="49">
        <v>4</v>
      </c>
      <c r="C78" s="49">
        <v>1</v>
      </c>
      <c r="D78" s="49">
        <v>3</v>
      </c>
      <c r="E78" s="49">
        <v>565</v>
      </c>
      <c r="F78" s="49">
        <v>499</v>
      </c>
      <c r="G78" s="50">
        <v>517</v>
      </c>
      <c r="H78" s="49">
        <v>0</v>
      </c>
      <c r="I78" s="49">
        <v>17</v>
      </c>
      <c r="J78" s="49">
        <v>29</v>
      </c>
      <c r="K78" s="45">
        <v>22</v>
      </c>
      <c r="L78" s="49">
        <v>29</v>
      </c>
      <c r="M78" s="49">
        <v>29</v>
      </c>
      <c r="N78" s="49">
        <v>30</v>
      </c>
      <c r="O78" s="49">
        <v>65</v>
      </c>
      <c r="P78" s="49">
        <v>78</v>
      </c>
      <c r="Q78" s="49">
        <v>60</v>
      </c>
      <c r="R78" s="49">
        <v>80</v>
      </c>
      <c r="S78" s="49">
        <v>46</v>
      </c>
      <c r="T78" s="49">
        <v>20</v>
      </c>
      <c r="U78" s="49">
        <v>6</v>
      </c>
      <c r="V78" s="49">
        <v>2</v>
      </c>
      <c r="W78" s="49">
        <v>4</v>
      </c>
      <c r="X78" s="49">
        <v>113</v>
      </c>
      <c r="Y78" s="49">
        <v>94</v>
      </c>
      <c r="Z78" s="49">
        <v>0</v>
      </c>
      <c r="AA78" s="49">
        <v>0</v>
      </c>
    </row>
    <row r="79" spans="1:27" ht="22.5" customHeight="1" x14ac:dyDescent="0.4">
      <c r="A79" s="48">
        <v>2</v>
      </c>
      <c r="B79" s="49">
        <v>4</v>
      </c>
      <c r="C79" s="49">
        <v>1</v>
      </c>
      <c r="D79" s="49">
        <v>3</v>
      </c>
      <c r="E79" s="49">
        <v>565</v>
      </c>
      <c r="F79" s="49">
        <v>514</v>
      </c>
      <c r="G79" s="50">
        <v>526</v>
      </c>
      <c r="H79" s="49">
        <v>0</v>
      </c>
      <c r="I79" s="49">
        <v>12</v>
      </c>
      <c r="J79" s="49">
        <v>21</v>
      </c>
      <c r="K79" s="45">
        <v>17</v>
      </c>
      <c r="L79" s="49">
        <v>27</v>
      </c>
      <c r="M79" s="49">
        <v>36</v>
      </c>
      <c r="N79" s="49">
        <v>39</v>
      </c>
      <c r="O79" s="49">
        <v>61</v>
      </c>
      <c r="P79" s="49">
        <v>81</v>
      </c>
      <c r="Q79" s="49">
        <v>49</v>
      </c>
      <c r="R79" s="49">
        <v>88</v>
      </c>
      <c r="S79" s="49">
        <v>52</v>
      </c>
      <c r="T79" s="49">
        <v>19</v>
      </c>
      <c r="U79" s="49">
        <v>13</v>
      </c>
      <c r="V79" s="49">
        <v>3</v>
      </c>
      <c r="W79" s="49">
        <v>8</v>
      </c>
      <c r="X79" s="49">
        <v>119</v>
      </c>
      <c r="Y79" s="49">
        <v>99</v>
      </c>
      <c r="Z79" s="49">
        <v>0</v>
      </c>
      <c r="AA79" s="49">
        <v>0</v>
      </c>
    </row>
    <row r="80" spans="1:27" ht="22.5" customHeight="1" x14ac:dyDescent="0.4">
      <c r="A80" s="48">
        <v>3</v>
      </c>
      <c r="B80" s="49">
        <f>SUM(C80:D80)</f>
        <v>4</v>
      </c>
      <c r="C80" s="49">
        <v>1</v>
      </c>
      <c r="D80" s="49">
        <v>3</v>
      </c>
      <c r="E80" s="49">
        <f>165+160+140+100</f>
        <v>565</v>
      </c>
      <c r="F80" s="49">
        <v>527</v>
      </c>
      <c r="G80" s="50">
        <f>SUM(H80:W80)</f>
        <v>540</v>
      </c>
      <c r="H80" s="49">
        <v>0</v>
      </c>
      <c r="I80" s="49">
        <v>17</v>
      </c>
      <c r="J80" s="49">
        <v>20</v>
      </c>
      <c r="K80" s="45">
        <v>29</v>
      </c>
      <c r="L80" s="49">
        <v>21</v>
      </c>
      <c r="M80" s="49">
        <v>35</v>
      </c>
      <c r="N80" s="49">
        <v>40</v>
      </c>
      <c r="O80" s="49">
        <v>58</v>
      </c>
      <c r="P80" s="49">
        <v>85</v>
      </c>
      <c r="Q80" s="49">
        <v>67</v>
      </c>
      <c r="R80" s="49">
        <v>82</v>
      </c>
      <c r="S80" s="49">
        <v>46</v>
      </c>
      <c r="T80" s="49">
        <v>19</v>
      </c>
      <c r="U80" s="49">
        <v>11</v>
      </c>
      <c r="V80" s="49">
        <v>3</v>
      </c>
      <c r="W80" s="49">
        <v>7</v>
      </c>
      <c r="X80" s="49">
        <v>121</v>
      </c>
      <c r="Y80" s="49">
        <f>88+12</f>
        <v>100</v>
      </c>
      <c r="Z80" s="49">
        <v>0</v>
      </c>
      <c r="AA80" s="49">
        <v>0</v>
      </c>
    </row>
    <row r="81" spans="1:27" ht="22.5" customHeight="1" x14ac:dyDescent="0.4">
      <c r="A81" s="48">
        <v>4</v>
      </c>
      <c r="B81" s="49">
        <f>SUM(C81:D81)</f>
        <v>4</v>
      </c>
      <c r="C81" s="49">
        <v>1</v>
      </c>
      <c r="D81" s="49">
        <v>3</v>
      </c>
      <c r="E81" s="49">
        <v>565</v>
      </c>
      <c r="F81" s="49">
        <v>506</v>
      </c>
      <c r="G81" s="50">
        <f>SUM(H81:W81)</f>
        <v>508</v>
      </c>
      <c r="H81" s="49">
        <v>1</v>
      </c>
      <c r="I81" s="49">
        <v>15</v>
      </c>
      <c r="J81" s="49">
        <v>19</v>
      </c>
      <c r="K81" s="45">
        <v>18</v>
      </c>
      <c r="L81" s="49">
        <v>17</v>
      </c>
      <c r="M81" s="49">
        <v>21</v>
      </c>
      <c r="N81" s="49">
        <v>29</v>
      </c>
      <c r="O81" s="49">
        <v>58</v>
      </c>
      <c r="P81" s="49">
        <v>73</v>
      </c>
      <c r="Q81" s="49">
        <v>61</v>
      </c>
      <c r="R81" s="49">
        <v>77</v>
      </c>
      <c r="S81" s="49">
        <v>50</v>
      </c>
      <c r="T81" s="49">
        <v>39</v>
      </c>
      <c r="U81" s="49">
        <v>14</v>
      </c>
      <c r="V81" s="49">
        <v>7</v>
      </c>
      <c r="W81" s="49">
        <v>9</v>
      </c>
      <c r="X81" s="49">
        <v>113</v>
      </c>
      <c r="Y81" s="49">
        <v>88</v>
      </c>
      <c r="Z81" s="49">
        <v>0</v>
      </c>
      <c r="AA81" s="49">
        <v>0</v>
      </c>
    </row>
    <row r="82" spans="1:27" ht="22.5" customHeight="1" x14ac:dyDescent="0.4">
      <c r="A82" s="48">
        <v>5</v>
      </c>
      <c r="B82" s="60">
        <f>SUM(C82:D82)</f>
        <v>4</v>
      </c>
      <c r="C82" s="60">
        <v>1</v>
      </c>
      <c r="D82" s="60">
        <v>3</v>
      </c>
      <c r="E82" s="60">
        <v>565</v>
      </c>
      <c r="F82" s="60">
        <v>495</v>
      </c>
      <c r="G82" s="60">
        <f>SUM(H82:W82)</f>
        <v>501</v>
      </c>
      <c r="H82" s="60">
        <v>1</v>
      </c>
      <c r="I82" s="60">
        <v>14</v>
      </c>
      <c r="J82" s="60">
        <v>19</v>
      </c>
      <c r="K82" s="45">
        <v>18</v>
      </c>
      <c r="L82" s="60">
        <v>9</v>
      </c>
      <c r="M82" s="60">
        <v>20</v>
      </c>
      <c r="N82" s="60">
        <v>28</v>
      </c>
      <c r="O82" s="60">
        <v>58</v>
      </c>
      <c r="P82" s="60">
        <v>74</v>
      </c>
      <c r="Q82" s="60">
        <v>63</v>
      </c>
      <c r="R82" s="60">
        <v>77</v>
      </c>
      <c r="S82" s="60">
        <v>51</v>
      </c>
      <c r="T82" s="60">
        <v>39</v>
      </c>
      <c r="U82" s="60">
        <v>14</v>
      </c>
      <c r="V82" s="60">
        <v>7</v>
      </c>
      <c r="W82" s="60">
        <v>9</v>
      </c>
      <c r="X82" s="60">
        <v>116</v>
      </c>
      <c r="Y82" s="60">
        <v>95</v>
      </c>
      <c r="Z82" s="60">
        <v>0</v>
      </c>
      <c r="AA82" s="60">
        <v>0</v>
      </c>
    </row>
    <row r="83" spans="1:27" ht="22.5" customHeight="1" x14ac:dyDescent="0.4">
      <c r="A83" s="48">
        <v>6</v>
      </c>
      <c r="B83" s="60">
        <v>4</v>
      </c>
      <c r="C83" s="60">
        <v>1</v>
      </c>
      <c r="D83" s="60">
        <v>3</v>
      </c>
      <c r="E83" s="60">
        <v>565</v>
      </c>
      <c r="F83" s="60">
        <v>500</v>
      </c>
      <c r="G83" s="60">
        <v>514</v>
      </c>
      <c r="H83" s="60">
        <v>0</v>
      </c>
      <c r="I83" s="60">
        <v>18</v>
      </c>
      <c r="J83" s="60">
        <v>10</v>
      </c>
      <c r="K83" s="45">
        <v>23</v>
      </c>
      <c r="L83" s="60">
        <v>18</v>
      </c>
      <c r="M83" s="60">
        <v>30</v>
      </c>
      <c r="N83" s="60">
        <v>33</v>
      </c>
      <c r="O83" s="60">
        <v>70</v>
      </c>
      <c r="P83" s="60">
        <v>62</v>
      </c>
      <c r="Q83" s="60">
        <v>67</v>
      </c>
      <c r="R83" s="60">
        <v>76</v>
      </c>
      <c r="S83" s="60">
        <v>54</v>
      </c>
      <c r="T83" s="60">
        <v>29</v>
      </c>
      <c r="U83" s="60">
        <v>11</v>
      </c>
      <c r="V83" s="60">
        <v>6</v>
      </c>
      <c r="W83" s="60">
        <v>7</v>
      </c>
      <c r="X83" s="60">
        <v>113</v>
      </c>
      <c r="Y83" s="60">
        <v>88</v>
      </c>
      <c r="Z83" s="60">
        <v>0</v>
      </c>
      <c r="AA83" s="60">
        <v>0</v>
      </c>
    </row>
    <row r="84" spans="1:27" ht="22.5" customHeight="1" x14ac:dyDescent="0.4">
      <c r="A84" s="58"/>
      <c r="B84" s="58"/>
      <c r="C84" s="58"/>
      <c r="D84" s="58"/>
      <c r="E84" s="58"/>
      <c r="F84" s="58"/>
      <c r="G84" s="58"/>
      <c r="H84" s="58"/>
      <c r="I84" s="58"/>
      <c r="J84" s="58"/>
      <c r="K84" s="59"/>
      <c r="L84" s="58"/>
      <c r="M84" s="58"/>
      <c r="N84" s="101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</row>
    <row r="85" spans="1:27" x14ac:dyDescent="0.4">
      <c r="B85" s="61" t="s">
        <v>31</v>
      </c>
      <c r="C85" s="61"/>
      <c r="D85" s="61"/>
      <c r="E85" s="61"/>
    </row>
    <row r="86" spans="1:27" x14ac:dyDescent="0.4">
      <c r="B86" s="56" t="s">
        <v>64</v>
      </c>
    </row>
  </sheetData>
  <mergeCells count="78">
    <mergeCell ref="T6:T7"/>
    <mergeCell ref="A3:A7"/>
    <mergeCell ref="E3:P3"/>
    <mergeCell ref="U3:U7"/>
    <mergeCell ref="V3:V7"/>
    <mergeCell ref="B4:D5"/>
    <mergeCell ref="H4:N4"/>
    <mergeCell ref="S4:T5"/>
    <mergeCell ref="E5:E7"/>
    <mergeCell ref="F5:F7"/>
    <mergeCell ref="I5:O5"/>
    <mergeCell ref="B6:B7"/>
    <mergeCell ref="C6:C7"/>
    <mergeCell ref="D6:D7"/>
    <mergeCell ref="G6:G7"/>
    <mergeCell ref="J6:O6"/>
    <mergeCell ref="K27:L27"/>
    <mergeCell ref="M27:O27"/>
    <mergeCell ref="P27:Q27"/>
    <mergeCell ref="K28:L28"/>
    <mergeCell ref="M28:O28"/>
    <mergeCell ref="P28:Q28"/>
    <mergeCell ref="K29:L29"/>
    <mergeCell ref="M29:O29"/>
    <mergeCell ref="P29:Q29"/>
    <mergeCell ref="K30:L30"/>
    <mergeCell ref="M30:O30"/>
    <mergeCell ref="P30:Q30"/>
    <mergeCell ref="K31:L31"/>
    <mergeCell ref="M31:O31"/>
    <mergeCell ref="P31:Q31"/>
    <mergeCell ref="K32:L32"/>
    <mergeCell ref="M32:O32"/>
    <mergeCell ref="P32:Q32"/>
    <mergeCell ref="J33:L33"/>
    <mergeCell ref="M33:Q33"/>
    <mergeCell ref="J34:L34"/>
    <mergeCell ref="M34:Q34"/>
    <mergeCell ref="J35:L35"/>
    <mergeCell ref="M35:Q35"/>
    <mergeCell ref="J36:L36"/>
    <mergeCell ref="M36:Q36"/>
    <mergeCell ref="B45:E45"/>
    <mergeCell ref="A49:A53"/>
    <mergeCell ref="E49:P49"/>
    <mergeCell ref="G52:G53"/>
    <mergeCell ref="J52:O52"/>
    <mergeCell ref="Y49:Y53"/>
    <mergeCell ref="B50:D51"/>
    <mergeCell ref="H50:N50"/>
    <mergeCell ref="V50:W51"/>
    <mergeCell ref="E51:E53"/>
    <mergeCell ref="F51:F53"/>
    <mergeCell ref="I51:O51"/>
    <mergeCell ref="B52:B53"/>
    <mergeCell ref="C52:C53"/>
    <mergeCell ref="D52:D53"/>
    <mergeCell ref="X49:X53"/>
    <mergeCell ref="W52:W53"/>
    <mergeCell ref="AA67:AA71"/>
    <mergeCell ref="B68:D69"/>
    <mergeCell ref="E68:W68"/>
    <mergeCell ref="X68:Y69"/>
    <mergeCell ref="E69:E71"/>
    <mergeCell ref="B62:G62"/>
    <mergeCell ref="B63:E63"/>
    <mergeCell ref="A67:A71"/>
    <mergeCell ref="E67:P67"/>
    <mergeCell ref="Z67:Z71"/>
    <mergeCell ref="Y70:Y71"/>
    <mergeCell ref="B85:E85"/>
    <mergeCell ref="F69:F71"/>
    <mergeCell ref="G69:W69"/>
    <mergeCell ref="B70:B71"/>
    <mergeCell ref="C70:C71"/>
    <mergeCell ref="D70:D71"/>
    <mergeCell ref="G70:G71"/>
    <mergeCell ref="J70:O70"/>
  </mergeCells>
  <phoneticPr fontId="2"/>
  <pageMargins left="0.78740157480314965" right="0.35433070866141736" top="0.78740157480314965" bottom="0.39370078740157483" header="0.51181102362204722" footer="0.51181102362204722"/>
  <pageSetup paperSize="9" scale="55" firstPageNumber="162" orientation="landscape" useFirstPageNumber="1" r:id="rId1"/>
  <ignoredErrors>
    <ignoredError sqref="E74:J74 L74:W74 E75:F75" unlockedFormula="1"/>
    <ignoredError sqref="K74" formula="1" unlockedFormula="1"/>
    <ignoredError sqref="G75" formulaRange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10-4</vt:lpstr>
      <vt:lpstr>'10-4'!Print_Area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2021-10-05T05:46:14Z</dcterms:created>
  <dcterms:modified xsi:type="dcterms:W3CDTF">2026-03-12T04:49:20Z</dcterms:modified>
</cp:coreProperties>
</file>