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96ABBE32-1342-4E69-B916-AF5DFF068D9C}" xr6:coauthVersionLast="47" xr6:coauthVersionMax="47" xr10:uidLastSave="{00000000-0000-0000-0000-000000000000}"/>
  <bookViews>
    <workbookView xWindow="2250" yWindow="3285" windowWidth="20055" windowHeight="11115" xr2:uid="{00000000-000D-0000-FFFF-FFFF00000000}"/>
  </bookViews>
  <sheets>
    <sheet name="1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0" i="1" l="1"/>
  <c r="P70" i="1"/>
  <c r="O70" i="1"/>
  <c r="N70" i="1"/>
  <c r="M70" i="1"/>
  <c r="L70" i="1"/>
  <c r="K70" i="1"/>
  <c r="E70" i="1"/>
  <c r="D70" i="1"/>
  <c r="P69" i="1"/>
  <c r="F69" i="1"/>
  <c r="F70" i="1" s="1"/>
  <c r="F67" i="1" l="1"/>
  <c r="U68" i="1"/>
  <c r="O68" i="1"/>
  <c r="N68" i="1"/>
  <c r="M68" i="1"/>
  <c r="L68" i="1"/>
  <c r="K68" i="1"/>
  <c r="E68" i="1"/>
  <c r="D68" i="1"/>
  <c r="P67" i="1"/>
  <c r="P68" i="1" s="1"/>
  <c r="F68" i="1" l="1"/>
  <c r="P65" i="1"/>
  <c r="F61" i="1"/>
  <c r="F63" i="1"/>
  <c r="F65" i="1"/>
  <c r="F66" i="1" l="1"/>
  <c r="U66" i="1"/>
  <c r="O66" i="1"/>
  <c r="N66" i="1"/>
  <c r="M66" i="1"/>
  <c r="L66" i="1"/>
  <c r="K66" i="1"/>
  <c r="E66" i="1"/>
  <c r="D66" i="1"/>
  <c r="P66" i="1"/>
  <c r="E64" i="1" l="1"/>
  <c r="E62" i="1"/>
  <c r="E60" i="1"/>
  <c r="P63" i="1" l="1"/>
  <c r="F64" i="1"/>
  <c r="U64" i="1"/>
  <c r="O64" i="1"/>
  <c r="N64" i="1"/>
  <c r="M64" i="1"/>
  <c r="L64" i="1"/>
  <c r="K64" i="1"/>
  <c r="D64" i="1"/>
  <c r="P64" i="1" l="1"/>
  <c r="D60" i="1"/>
  <c r="U62" i="1"/>
  <c r="O62" i="1"/>
  <c r="N62" i="1"/>
  <c r="M62" i="1"/>
  <c r="L62" i="1"/>
  <c r="K62" i="1"/>
  <c r="D62" i="1"/>
  <c r="P61" i="1"/>
  <c r="F62" i="1"/>
  <c r="U60" i="1"/>
  <c r="O60" i="1"/>
  <c r="N60" i="1"/>
  <c r="M60" i="1"/>
  <c r="L60" i="1"/>
  <c r="K60" i="1"/>
  <c r="P59" i="1"/>
  <c r="P60" i="1" s="1"/>
  <c r="F59" i="1"/>
  <c r="U58" i="1"/>
  <c r="P58" i="1"/>
  <c r="O58" i="1"/>
  <c r="N58" i="1"/>
  <c r="M58" i="1"/>
  <c r="L58" i="1"/>
  <c r="K58" i="1"/>
  <c r="E58" i="1"/>
  <c r="D58" i="1"/>
  <c r="F57" i="1"/>
  <c r="U56" i="1"/>
  <c r="O56" i="1"/>
  <c r="N56" i="1"/>
  <c r="M56" i="1"/>
  <c r="L56" i="1"/>
  <c r="K56" i="1"/>
  <c r="E56" i="1"/>
  <c r="D56" i="1"/>
  <c r="P55" i="1"/>
  <c r="P56" i="1" s="1"/>
  <c r="F55" i="1"/>
  <c r="C49" i="1"/>
  <c r="B49" i="1" s="1"/>
  <c r="C47" i="1"/>
  <c r="B47" i="1" s="1"/>
  <c r="P46" i="1"/>
  <c r="F46" i="1"/>
  <c r="P45" i="1"/>
  <c r="F45" i="1"/>
  <c r="C45" i="1" s="1"/>
  <c r="B45" i="1" s="1"/>
  <c r="P44" i="1"/>
  <c r="F44" i="1"/>
  <c r="P43" i="1"/>
  <c r="F43" i="1"/>
  <c r="F58" i="1" l="1"/>
  <c r="C46" i="1"/>
  <c r="B46" i="1" s="1"/>
  <c r="F60" i="1"/>
  <c r="P62" i="1"/>
  <c r="F56" i="1"/>
  <c r="C44" i="1"/>
  <c r="B44" i="1" s="1"/>
  <c r="C43" i="1"/>
  <c r="B43" i="1" s="1"/>
</calcChain>
</file>

<file path=xl/sharedStrings.xml><?xml version="1.0" encoding="utf-8"?>
<sst xmlns="http://schemas.openxmlformats.org/spreadsheetml/2006/main" count="58" uniqueCount="38">
  <si>
    <t xml:space="preserve">総面積・地目別土地面積                      </t>
    <phoneticPr fontId="3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</si>
  <si>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3"/>
  </si>
  <si>
    <t>宅地</t>
    <rPh sb="1" eb="2">
      <t>チ</t>
    </rPh>
    <phoneticPr fontId="3"/>
  </si>
  <si>
    <t>鉱泉地</t>
  </si>
  <si>
    <t>池沼</t>
  </si>
  <si>
    <t>山林</t>
  </si>
  <si>
    <t>牧場</t>
  </si>
  <si>
    <t>原野</t>
  </si>
  <si>
    <t>雑種地</t>
    <rPh sb="1" eb="2">
      <t>シュ</t>
    </rPh>
    <rPh sb="2" eb="3">
      <t>チ</t>
    </rPh>
    <phoneticPr fontId="3"/>
  </si>
  <si>
    <t>その他</t>
  </si>
  <si>
    <t>総面積</t>
  </si>
  <si>
    <t>総数</t>
  </si>
  <si>
    <t xml:space="preserve"> ゴルフ場の用地</t>
    <rPh sb="6" eb="8">
      <t>ヨウチ</t>
    </rPh>
    <phoneticPr fontId="3"/>
  </si>
  <si>
    <t>遊園地等の用地</t>
    <rPh sb="0" eb="3">
      <t>ユウエンチ</t>
    </rPh>
    <rPh sb="3" eb="4">
      <t>トウ</t>
    </rPh>
    <rPh sb="5" eb="7">
      <t>ヨウチ</t>
    </rPh>
    <phoneticPr fontId="3"/>
  </si>
  <si>
    <t>鉄軌道　　用地</t>
    <rPh sb="5" eb="7">
      <t>ヨウチ</t>
    </rPh>
    <phoneticPr fontId="3"/>
  </si>
  <si>
    <t>その他　　雑種地</t>
    <rPh sb="5" eb="7">
      <t>ザッシュ</t>
    </rPh>
    <rPh sb="7" eb="8">
      <t>チ</t>
    </rPh>
    <phoneticPr fontId="3"/>
  </si>
  <si>
    <t>田</t>
  </si>
  <si>
    <t>畑</t>
  </si>
  <si>
    <t>k㎡</t>
  </si>
  <si>
    <t>ha</t>
  </si>
  <si>
    <t>昭       50</t>
    <phoneticPr fontId="2"/>
  </si>
  <si>
    <t>平         1</t>
    <phoneticPr fontId="2"/>
  </si>
  <si>
    <t>介在18.6</t>
  </si>
  <si>
    <t>介在19.0</t>
  </si>
  <si>
    <t>介在16.0</t>
  </si>
  <si>
    <t>介在14.8</t>
  </si>
  <si>
    <t>介在12.9</t>
  </si>
  <si>
    <t>介在12.6</t>
    <rPh sb="0" eb="2">
      <t>カイザイ</t>
    </rPh>
    <phoneticPr fontId="5"/>
  </si>
  <si>
    <t>介在14.3</t>
    <rPh sb="0" eb="2">
      <t>カイザイ</t>
    </rPh>
    <phoneticPr fontId="5"/>
  </si>
  <si>
    <t>平成25</t>
    <rPh sb="0" eb="2">
      <t>ヘイセイ</t>
    </rPh>
    <phoneticPr fontId="2"/>
  </si>
  <si>
    <t>令和1</t>
    <rPh sb="0" eb="2">
      <t>レイワ</t>
    </rPh>
    <phoneticPr fontId="2"/>
  </si>
  <si>
    <t>年　次</t>
    <phoneticPr fontId="2"/>
  </si>
  <si>
    <t>土地　１ー１</t>
    <phoneticPr fontId="2"/>
  </si>
  <si>
    <t>出典：「全国都道府県市町村別面積調」、「固定資産概要調書」（4月1日現在）</t>
    <rPh sb="0" eb="2">
      <t>シュッテン</t>
    </rPh>
    <rPh sb="34" eb="36">
      <t>ゲンザイ</t>
    </rPh>
    <phoneticPr fontId="2"/>
  </si>
  <si>
    <t>単位</t>
    <rPh sb="0" eb="2">
      <t>タンイ</t>
    </rPh>
    <phoneticPr fontId="2"/>
  </si>
  <si>
    <t>住宅地</t>
    <phoneticPr fontId="3"/>
  </si>
  <si>
    <t>その他の　　　宅地</t>
    <rPh sb="2" eb="3">
      <t>タ</t>
    </rPh>
    <rPh sb="7" eb="9">
      <t>タクチ</t>
    </rPh>
    <phoneticPr fontId="3"/>
  </si>
  <si>
    <t>C列以降小数点第2位四捨五入</t>
    <rPh sb="1" eb="4">
      <t>レツイコウ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</si>
</sst>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#,##0.0_ "/>
    <numFmt numFmtId="178" formatCode="0.0_ "/>
    <numFmt numFmtId="179" formatCode="0.0000_);[Red]\(0.0000\)"/>
    <numFmt numFmtId="180" formatCode="0.0_);[Red]\(0.0\)"/>
    <numFmt numFmtId="181" formatCode="#,##0.0_);[Red]\(#,##0.0\)"/>
    <numFmt numFmtId="182" formatCode="0_);[Red]\(0\)"/>
    <numFmt numFmtId="183" formatCode="#,##0.0_ ;[Red]\-#,##0.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0"/>
      <color indexed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>
      <alignment vertical="center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/>
    <xf numFmtId="0" fontId="7" fillId="2" borderId="6" xfId="1" applyFont="1" applyFill="1" applyBorder="1" applyAlignment="1">
      <alignment horizontal="center"/>
    </xf>
    <xf numFmtId="0" fontId="7" fillId="2" borderId="7" xfId="1" applyFont="1" applyFill="1" applyBorder="1" applyAlignment="1"/>
    <xf numFmtId="0" fontId="7" fillId="2" borderId="8" xfId="1" applyFont="1" applyFill="1" applyBorder="1" applyAlignment="1"/>
    <xf numFmtId="0" fontId="7" fillId="2" borderId="7" xfId="1" applyFont="1" applyFill="1" applyBorder="1" applyAlignment="1">
      <alignment horizontal="distributed" justifyLastLine="1"/>
    </xf>
    <xf numFmtId="0" fontId="7" fillId="2" borderId="8" xfId="1" applyFont="1" applyFill="1" applyBorder="1" applyAlignment="1">
      <alignment horizontal="distributed" justifyLastLine="1"/>
    </xf>
    <xf numFmtId="0" fontId="7" fillId="2" borderId="8" xfId="1" applyFont="1" applyFill="1" applyBorder="1" applyAlignment="1">
      <alignment horizontal="center"/>
    </xf>
    <xf numFmtId="0" fontId="7" fillId="2" borderId="10" xfId="1" applyFont="1" applyFill="1" applyBorder="1" applyAlignment="1"/>
    <xf numFmtId="0" fontId="7" fillId="2" borderId="12" xfId="1" applyFont="1" applyFill="1" applyBorder="1" applyAlignment="1"/>
    <xf numFmtId="176" fontId="7" fillId="0" borderId="10" xfId="1" applyNumberFormat="1" applyFont="1" applyBorder="1" applyAlignment="1"/>
    <xf numFmtId="177" fontId="7" fillId="0" borderId="10" xfId="1" applyNumberFormat="1" applyFont="1" applyBorder="1" applyAlignment="1"/>
    <xf numFmtId="178" fontId="7" fillId="0" borderId="10" xfId="1" applyNumberFormat="1" applyFont="1" applyBorder="1" applyAlignment="1"/>
    <xf numFmtId="0" fontId="7" fillId="0" borderId="10" xfId="1" applyFont="1" applyBorder="1" applyAlignment="1"/>
    <xf numFmtId="179" fontId="7" fillId="0" borderId="10" xfId="1" applyNumberFormat="1" applyFont="1" applyBorder="1" applyAlignment="1"/>
    <xf numFmtId="180" fontId="7" fillId="0" borderId="10" xfId="1" applyNumberFormat="1" applyFont="1" applyBorder="1" applyAlignment="1"/>
    <xf numFmtId="181" fontId="7" fillId="0" borderId="10" xfId="1" applyNumberFormat="1" applyFont="1" applyBorder="1" applyAlignment="1"/>
    <xf numFmtId="177" fontId="7" fillId="0" borderId="9" xfId="1" applyNumberFormat="1" applyFont="1" applyBorder="1" applyAlignment="1"/>
    <xf numFmtId="181" fontId="7" fillId="0" borderId="9" xfId="1" applyNumberFormat="1" applyFont="1" applyBorder="1" applyAlignment="1"/>
    <xf numFmtId="182" fontId="7" fillId="0" borderId="9" xfId="1" applyNumberFormat="1" applyFont="1" applyBorder="1" applyAlignment="1"/>
    <xf numFmtId="182" fontId="7" fillId="0" borderId="10" xfId="1" applyNumberFormat="1" applyFont="1" applyBorder="1" applyAlignment="1"/>
    <xf numFmtId="0" fontId="7" fillId="0" borderId="10" xfId="1" applyFont="1" applyFill="1" applyBorder="1" applyAlignment="1"/>
    <xf numFmtId="177" fontId="7" fillId="0" borderId="10" xfId="1" applyNumberFormat="1" applyFont="1" applyFill="1" applyBorder="1" applyAlignment="1"/>
    <xf numFmtId="178" fontId="7" fillId="0" borderId="10" xfId="1" applyNumberFormat="1" applyFont="1" applyFill="1" applyBorder="1" applyAlignment="1"/>
    <xf numFmtId="181" fontId="7" fillId="0" borderId="10" xfId="1" applyNumberFormat="1" applyFont="1" applyFill="1" applyBorder="1" applyAlignment="1"/>
    <xf numFmtId="180" fontId="7" fillId="0" borderId="10" xfId="1" applyNumberFormat="1" applyFont="1" applyFill="1" applyBorder="1" applyAlignment="1"/>
    <xf numFmtId="182" fontId="7" fillId="0" borderId="10" xfId="1" applyNumberFormat="1" applyFont="1" applyFill="1" applyBorder="1" applyAlignment="1"/>
    <xf numFmtId="183" fontId="7" fillId="0" borderId="10" xfId="2" applyNumberFormat="1" applyFont="1" applyFill="1" applyBorder="1" applyAlignment="1"/>
    <xf numFmtId="0" fontId="9" fillId="0" borderId="0" xfId="1" applyFont="1" applyFill="1">
      <alignment vertical="center"/>
    </xf>
    <xf numFmtId="0" fontId="10" fillId="0" borderId="10" xfId="1" applyFont="1" applyFill="1" applyBorder="1" applyAlignment="1">
      <alignment vertical="center"/>
    </xf>
    <xf numFmtId="177" fontId="10" fillId="0" borderId="10" xfId="1" applyNumberFormat="1" applyFont="1" applyFill="1" applyBorder="1" applyAlignment="1">
      <alignment vertical="center"/>
    </xf>
    <xf numFmtId="178" fontId="10" fillId="0" borderId="10" xfId="1" applyNumberFormat="1" applyFont="1" applyFill="1" applyBorder="1" applyAlignment="1">
      <alignment vertical="center"/>
    </xf>
    <xf numFmtId="180" fontId="10" fillId="0" borderId="10" xfId="1" applyNumberFormat="1" applyFont="1" applyFill="1" applyBorder="1" applyAlignment="1">
      <alignment vertical="center"/>
    </xf>
    <xf numFmtId="181" fontId="10" fillId="0" borderId="10" xfId="1" applyNumberFormat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180" fontId="7" fillId="0" borderId="10" xfId="1" applyNumberFormat="1" applyFont="1" applyFill="1" applyBorder="1" applyAlignment="1">
      <alignment vertical="center"/>
    </xf>
    <xf numFmtId="181" fontId="7" fillId="0" borderId="10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vertical="center"/>
    </xf>
    <xf numFmtId="178" fontId="7" fillId="0" borderId="13" xfId="1" applyNumberFormat="1" applyFont="1" applyFill="1" applyBorder="1" applyAlignment="1">
      <alignment vertical="center"/>
    </xf>
    <xf numFmtId="180" fontId="7" fillId="0" borderId="13" xfId="1" applyNumberFormat="1" applyFont="1" applyFill="1" applyBorder="1" applyAlignment="1">
      <alignment vertical="center"/>
    </xf>
    <xf numFmtId="181" fontId="7" fillId="0" borderId="13" xfId="1" applyNumberFormat="1" applyFont="1" applyFill="1" applyBorder="1" applyAlignment="1">
      <alignment vertical="center"/>
    </xf>
    <xf numFmtId="10" fontId="7" fillId="0" borderId="14" xfId="1" applyNumberFormat="1" applyFont="1" applyFill="1" applyBorder="1" applyAlignment="1">
      <alignment vertical="center"/>
    </xf>
    <xf numFmtId="10" fontId="7" fillId="0" borderId="13" xfId="1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178" fontId="9" fillId="0" borderId="10" xfId="1" applyNumberFormat="1" applyFont="1" applyFill="1" applyBorder="1" applyAlignment="1">
      <alignment vertical="center"/>
    </xf>
    <xf numFmtId="10" fontId="7" fillId="0" borderId="15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10" fontId="7" fillId="0" borderId="0" xfId="1" applyNumberFormat="1" applyFont="1" applyFill="1" applyBorder="1" applyAlignment="1"/>
    <xf numFmtId="0" fontId="11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13" xfId="1" applyFont="1" applyBorder="1" applyAlignment="1">
      <alignment horizontal="right"/>
    </xf>
    <xf numFmtId="0" fontId="7" fillId="0" borderId="9" xfId="1" applyFont="1" applyBorder="1" applyAlignment="1">
      <alignment horizontal="right"/>
    </xf>
    <xf numFmtId="0" fontId="7" fillId="0" borderId="10" xfId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7" fillId="2" borderId="2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7" fillId="2" borderId="2" xfId="1" applyFont="1" applyFill="1" applyBorder="1" applyAlignment="1">
      <alignment horizontal="distributed" vertical="center" wrapText="1" justifyLastLine="1"/>
    </xf>
    <xf numFmtId="0" fontId="7" fillId="2" borderId="7" xfId="1" applyFont="1" applyFill="1" applyBorder="1" applyAlignment="1">
      <alignment horizontal="distributed" vertical="center" wrapText="1" justifyLastLine="1"/>
    </xf>
    <xf numFmtId="0" fontId="7" fillId="2" borderId="11" xfId="1" applyFont="1" applyFill="1" applyBorder="1" applyAlignment="1">
      <alignment horizontal="distributed" vertical="center" wrapText="1" justifyLastLine="1"/>
    </xf>
    <xf numFmtId="0" fontId="7" fillId="2" borderId="3" xfId="1" applyFont="1" applyFill="1" applyBorder="1" applyAlignment="1">
      <alignment horizontal="distributed" justifyLastLine="1"/>
    </xf>
    <xf numFmtId="0" fontId="7" fillId="2" borderId="4" xfId="1" applyFont="1" applyFill="1" applyBorder="1" applyAlignment="1">
      <alignment horizontal="distributed" justifyLastLine="1"/>
    </xf>
    <xf numFmtId="0" fontId="7" fillId="2" borderId="5" xfId="1" applyFont="1" applyFill="1" applyBorder="1" applyAlignment="1">
      <alignment horizontal="distributed" justifyLastLine="1"/>
    </xf>
    <xf numFmtId="0" fontId="7" fillId="2" borderId="9" xfId="1" applyFont="1" applyFill="1" applyBorder="1" applyAlignment="1">
      <alignment horizontal="distributed" justifyLastLine="1"/>
    </xf>
    <xf numFmtId="0" fontId="7" fillId="2" borderId="2" xfId="1" applyFont="1" applyFill="1" applyBorder="1" applyAlignment="1">
      <alignment horizontal="distributed" vertical="center" justifyLastLine="1"/>
    </xf>
    <xf numFmtId="0" fontId="7" fillId="2" borderId="7" xfId="1" applyFont="1" applyFill="1" applyBorder="1" applyAlignment="1">
      <alignment horizontal="distributed" vertical="center" justifyLastLine="1"/>
    </xf>
    <xf numFmtId="0" fontId="7" fillId="2" borderId="11" xfId="1" applyFont="1" applyFill="1" applyBorder="1" applyAlignment="1">
      <alignment horizontal="distributed" vertical="center" justifyLastLine="1"/>
    </xf>
    <xf numFmtId="0" fontId="7" fillId="2" borderId="2" xfId="1" applyFont="1" applyFill="1" applyBorder="1" applyAlignment="1">
      <alignment horizontal="center" vertical="center" wrapText="1" justifyLastLine="1"/>
    </xf>
    <xf numFmtId="0" fontId="7" fillId="2" borderId="7" xfId="1" applyFont="1" applyFill="1" applyBorder="1" applyAlignment="1">
      <alignment horizontal="center" vertical="center" wrapText="1" justifyLastLine="1"/>
    </xf>
    <xf numFmtId="0" fontId="7" fillId="2" borderId="11" xfId="1" applyFont="1" applyFill="1" applyBorder="1" applyAlignment="1">
      <alignment horizontal="center" vertical="center" wrapText="1" justifyLastLine="1"/>
    </xf>
    <xf numFmtId="0" fontId="7" fillId="2" borderId="13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/>
    </xf>
    <xf numFmtId="0" fontId="7" fillId="2" borderId="12" xfId="1" applyFont="1" applyFill="1" applyBorder="1" applyAlignment="1">
      <alignment horizontal="right" vertical="center"/>
    </xf>
    <xf numFmtId="0" fontId="7" fillId="0" borderId="10" xfId="1" applyFont="1" applyBorder="1">
      <alignment vertical="center"/>
    </xf>
    <xf numFmtId="177" fontId="7" fillId="0" borderId="13" xfId="1" applyNumberFormat="1" applyFont="1" applyBorder="1">
      <alignment vertical="center"/>
    </xf>
    <xf numFmtId="10" fontId="9" fillId="0" borderId="14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vertical="center"/>
    </xf>
    <xf numFmtId="10" fontId="7" fillId="0" borderId="14" xfId="1" applyNumberFormat="1" applyFont="1" applyFill="1" applyBorder="1" applyAlignment="1">
      <alignment vertical="center"/>
    </xf>
    <xf numFmtId="178" fontId="7" fillId="0" borderId="10" xfId="1" applyNumberFormat="1" applyFont="1" applyBorder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10" fontId="7" fillId="0" borderId="15" xfId="1" applyNumberFormat="1" applyFont="1" applyBorder="1">
      <alignment vertical="center"/>
    </xf>
    <xf numFmtId="10" fontId="7" fillId="0" borderId="14" xfId="1" applyNumberFormat="1" applyFont="1" applyBorder="1">
      <alignment vertical="center"/>
    </xf>
    <xf numFmtId="10" fontId="7" fillId="0" borderId="13" xfId="1" applyNumberFormat="1" applyFont="1" applyBorder="1">
      <alignment vertical="center"/>
    </xf>
    <xf numFmtId="10" fontId="7" fillId="0" borderId="0" xfId="1" applyNumberFormat="1" applyFo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74"/>
  <sheetViews>
    <sheetView tabSelected="1" zoomScaleNormal="100" workbookViewId="0">
      <pane xSplit="1" ySplit="46" topLeftCell="B47" activePane="bottomRight" state="frozen"/>
      <selection pane="topRight" activeCell="B1" sqref="B1"/>
      <selection pane="bottomLeft" activeCell="A47" sqref="A47"/>
      <selection pane="bottomRight" activeCell="A69" sqref="A69:A70"/>
    </sheetView>
  </sheetViews>
  <sheetFormatPr defaultColWidth="9" defaultRowHeight="16.2" x14ac:dyDescent="0.45"/>
  <cols>
    <col min="1" max="1" width="9.19921875" style="3" bestFit="1" customWidth="1"/>
    <col min="2" max="4" width="9" style="3" customWidth="1"/>
    <col min="5" max="5" width="10.19921875" style="3" bestFit="1" customWidth="1"/>
    <col min="6" max="10" width="9.19921875" style="3" bestFit="1" customWidth="1"/>
    <col min="11" max="11" width="10.09765625" style="3" bestFit="1" customWidth="1"/>
    <col min="12" max="12" width="9.19921875" style="3" bestFit="1" customWidth="1"/>
    <col min="13" max="13" width="12" style="3" bestFit="1" customWidth="1"/>
    <col min="14" max="15" width="10.59765625" style="3" bestFit="1" customWidth="1"/>
    <col min="16" max="20" width="9.19921875" style="3" bestFit="1" customWidth="1"/>
    <col min="21" max="21" width="10.69921875" style="3" bestFit="1" customWidth="1"/>
    <col min="22" max="16384" width="9" style="3"/>
  </cols>
  <sheetData>
    <row r="1" spans="1:21" ht="30" customHeight="1" x14ac:dyDescent="0.4">
      <c r="A1" s="1"/>
      <c r="B1" s="55" t="s">
        <v>32</v>
      </c>
      <c r="C1" s="1"/>
      <c r="D1" s="1"/>
      <c r="E1" s="56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4">
      <c r="A2" s="1"/>
      <c r="B2" s="2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2.5" customHeight="1" x14ac:dyDescent="0.4">
      <c r="A3" s="4"/>
      <c r="B3" s="5"/>
      <c r="C3" s="67" t="s">
        <v>1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</row>
    <row r="4" spans="1:21" ht="22.5" customHeight="1" x14ac:dyDescent="0.4">
      <c r="A4" s="6"/>
      <c r="B4" s="7"/>
      <c r="C4" s="8"/>
      <c r="D4" s="8"/>
      <c r="E4" s="8"/>
      <c r="F4" s="67" t="s">
        <v>2</v>
      </c>
      <c r="G4" s="68"/>
      <c r="H4" s="68"/>
      <c r="I4" s="68"/>
      <c r="J4" s="70"/>
      <c r="K4" s="71" t="s">
        <v>3</v>
      </c>
      <c r="L4" s="71" t="s">
        <v>4</v>
      </c>
      <c r="M4" s="71" t="s">
        <v>5</v>
      </c>
      <c r="N4" s="71" t="s">
        <v>6</v>
      </c>
      <c r="O4" s="71" t="s">
        <v>7</v>
      </c>
      <c r="P4" s="67" t="s">
        <v>8</v>
      </c>
      <c r="Q4" s="68"/>
      <c r="R4" s="68"/>
      <c r="S4" s="68"/>
      <c r="T4" s="70"/>
      <c r="U4" s="71" t="s">
        <v>9</v>
      </c>
    </row>
    <row r="5" spans="1:21" ht="22.5" customHeight="1" x14ac:dyDescent="0.4">
      <c r="A5" s="6" t="s">
        <v>31</v>
      </c>
      <c r="B5" s="9" t="s">
        <v>10</v>
      </c>
      <c r="C5" s="10" t="s">
        <v>11</v>
      </c>
      <c r="D5" s="8"/>
      <c r="E5" s="8"/>
      <c r="F5" s="8"/>
      <c r="G5" s="64" t="s">
        <v>35</v>
      </c>
      <c r="H5" s="74"/>
      <c r="I5" s="64"/>
      <c r="J5" s="64" t="s">
        <v>36</v>
      </c>
      <c r="K5" s="72"/>
      <c r="L5" s="72"/>
      <c r="M5" s="72"/>
      <c r="N5" s="72"/>
      <c r="O5" s="72"/>
      <c r="P5" s="8"/>
      <c r="Q5" s="64" t="s">
        <v>12</v>
      </c>
      <c r="R5" s="64" t="s">
        <v>13</v>
      </c>
      <c r="S5" s="64" t="s">
        <v>14</v>
      </c>
      <c r="T5" s="64" t="s">
        <v>15</v>
      </c>
      <c r="U5" s="72"/>
    </row>
    <row r="6" spans="1:21" ht="22.5" customHeight="1" x14ac:dyDescent="0.4">
      <c r="A6" s="6"/>
      <c r="B6" s="7"/>
      <c r="C6" s="8"/>
      <c r="D6" s="11" t="s">
        <v>16</v>
      </c>
      <c r="E6" s="11" t="s">
        <v>17</v>
      </c>
      <c r="F6" s="10" t="s">
        <v>11</v>
      </c>
      <c r="G6" s="65"/>
      <c r="H6" s="75"/>
      <c r="I6" s="65"/>
      <c r="J6" s="65"/>
      <c r="K6" s="72"/>
      <c r="L6" s="72"/>
      <c r="M6" s="72"/>
      <c r="N6" s="72"/>
      <c r="O6" s="72"/>
      <c r="P6" s="10" t="s">
        <v>11</v>
      </c>
      <c r="Q6" s="65"/>
      <c r="R6" s="65"/>
      <c r="S6" s="65"/>
      <c r="T6" s="65"/>
      <c r="U6" s="72"/>
    </row>
    <row r="7" spans="1:21" ht="22.5" customHeight="1" x14ac:dyDescent="0.4">
      <c r="A7" s="6"/>
      <c r="B7" s="7"/>
      <c r="C7" s="8"/>
      <c r="D7" s="8"/>
      <c r="E7" s="8"/>
      <c r="F7" s="12"/>
      <c r="G7" s="66"/>
      <c r="H7" s="76"/>
      <c r="I7" s="66"/>
      <c r="J7" s="66"/>
      <c r="K7" s="73"/>
      <c r="L7" s="73"/>
      <c r="M7" s="73"/>
      <c r="N7" s="73"/>
      <c r="O7" s="73"/>
      <c r="P7" s="12"/>
      <c r="Q7" s="66"/>
      <c r="R7" s="66"/>
      <c r="S7" s="66"/>
      <c r="T7" s="66"/>
      <c r="U7" s="73"/>
    </row>
    <row r="8" spans="1:21" ht="22.5" customHeight="1" x14ac:dyDescent="0.4">
      <c r="A8" s="61" t="s">
        <v>34</v>
      </c>
      <c r="B8" s="57" t="s">
        <v>18</v>
      </c>
      <c r="C8" s="58" t="s">
        <v>19</v>
      </c>
      <c r="D8" s="58" t="s">
        <v>19</v>
      </c>
      <c r="E8" s="58" t="s">
        <v>19</v>
      </c>
      <c r="F8" s="59" t="s">
        <v>19</v>
      </c>
      <c r="G8" s="59" t="s">
        <v>19</v>
      </c>
      <c r="H8" s="59"/>
      <c r="I8" s="59" t="s">
        <v>19</v>
      </c>
      <c r="J8" s="59" t="s">
        <v>19</v>
      </c>
      <c r="K8" s="59" t="s">
        <v>19</v>
      </c>
      <c r="L8" s="59" t="s">
        <v>19</v>
      </c>
      <c r="M8" s="59" t="s">
        <v>19</v>
      </c>
      <c r="N8" s="59" t="s">
        <v>19</v>
      </c>
      <c r="O8" s="59" t="s">
        <v>19</v>
      </c>
      <c r="P8" s="59" t="s">
        <v>19</v>
      </c>
      <c r="Q8" s="59" t="s">
        <v>19</v>
      </c>
      <c r="R8" s="60" t="s">
        <v>19</v>
      </c>
      <c r="S8" s="60" t="s">
        <v>19</v>
      </c>
      <c r="T8" s="60" t="s">
        <v>19</v>
      </c>
      <c r="U8" s="60" t="s">
        <v>19</v>
      </c>
    </row>
    <row r="9" spans="1:21" ht="22.5" hidden="1" customHeight="1" x14ac:dyDescent="0.4">
      <c r="A9" s="13" t="s">
        <v>20</v>
      </c>
      <c r="B9" s="14">
        <v>194.35</v>
      </c>
      <c r="C9" s="15">
        <v>19434.900000000001</v>
      </c>
      <c r="D9" s="15">
        <v>1163.5999999999999</v>
      </c>
      <c r="E9" s="15">
        <v>1264</v>
      </c>
      <c r="F9" s="16">
        <v>153.9</v>
      </c>
      <c r="G9" s="17"/>
      <c r="H9" s="17"/>
      <c r="I9" s="17"/>
      <c r="J9" s="17"/>
      <c r="K9" s="18">
        <v>7.1999999999999998E-3</v>
      </c>
      <c r="L9" s="16">
        <v>6.3</v>
      </c>
      <c r="M9" s="15">
        <v>11062.7</v>
      </c>
      <c r="N9" s="15">
        <v>1129</v>
      </c>
      <c r="O9" s="15">
        <v>4426.3999999999996</v>
      </c>
      <c r="P9" s="19">
        <v>119.9</v>
      </c>
      <c r="Q9" s="16">
        <v>119.9</v>
      </c>
      <c r="R9" s="17">
        <v>5.8099999999999999E-2</v>
      </c>
      <c r="S9" s="19"/>
      <c r="T9" s="19"/>
      <c r="U9" s="20">
        <v>108.6</v>
      </c>
    </row>
    <row r="10" spans="1:21" ht="22.5" hidden="1" customHeight="1" x14ac:dyDescent="0.4">
      <c r="A10" s="13">
        <v>51</v>
      </c>
      <c r="B10" s="14">
        <v>194.35</v>
      </c>
      <c r="C10" s="15">
        <v>19434.900000000001</v>
      </c>
      <c r="D10" s="15">
        <v>1277.9000000000001</v>
      </c>
      <c r="E10" s="15">
        <v>1237.4000000000001</v>
      </c>
      <c r="F10" s="16">
        <v>166.9</v>
      </c>
      <c r="G10" s="17"/>
      <c r="H10" s="17"/>
      <c r="I10" s="17"/>
      <c r="J10" s="17"/>
      <c r="K10" s="18">
        <v>7.1999999999999998E-3</v>
      </c>
      <c r="L10" s="16">
        <v>3.8</v>
      </c>
      <c r="M10" s="15">
        <v>11144.6</v>
      </c>
      <c r="N10" s="15">
        <v>1129</v>
      </c>
      <c r="O10" s="15">
        <v>4097.2</v>
      </c>
      <c r="P10" s="19">
        <v>262.8</v>
      </c>
      <c r="Q10" s="16">
        <v>176.36</v>
      </c>
      <c r="R10" s="17">
        <v>5.8099999999999999E-2</v>
      </c>
      <c r="S10" s="19"/>
      <c r="T10" s="19">
        <v>86.37</v>
      </c>
      <c r="U10" s="20">
        <v>115</v>
      </c>
    </row>
    <row r="11" spans="1:21" ht="22.5" hidden="1" customHeight="1" x14ac:dyDescent="0.4">
      <c r="A11" s="13">
        <v>52</v>
      </c>
      <c r="B11" s="14">
        <v>194.35</v>
      </c>
      <c r="C11" s="15">
        <v>19434.900000000001</v>
      </c>
      <c r="D11" s="15">
        <v>1353</v>
      </c>
      <c r="E11" s="15">
        <v>1162.9000000000001</v>
      </c>
      <c r="F11" s="16">
        <v>190.1</v>
      </c>
      <c r="G11" s="17"/>
      <c r="H11" s="17"/>
      <c r="I11" s="17"/>
      <c r="J11" s="17"/>
      <c r="K11" s="18">
        <v>7.9000000000000008E-3</v>
      </c>
      <c r="L11" s="16">
        <v>3.8</v>
      </c>
      <c r="M11" s="15">
        <v>11108.5</v>
      </c>
      <c r="N11" s="15">
        <v>1129</v>
      </c>
      <c r="O11" s="15">
        <v>3966.8</v>
      </c>
      <c r="P11" s="19">
        <v>490.1</v>
      </c>
      <c r="Q11" s="16">
        <v>176.4</v>
      </c>
      <c r="R11" s="17">
        <v>5.8099999999999999E-2</v>
      </c>
      <c r="S11" s="19">
        <v>5.3</v>
      </c>
      <c r="T11" s="19">
        <v>308.39999999999998</v>
      </c>
      <c r="U11" s="20">
        <v>30.6</v>
      </c>
    </row>
    <row r="12" spans="1:21" ht="22.5" hidden="1" customHeight="1" x14ac:dyDescent="0.4">
      <c r="A12" s="13">
        <v>53</v>
      </c>
      <c r="B12" s="14">
        <v>194.35</v>
      </c>
      <c r="C12" s="15">
        <v>19434.900000000001</v>
      </c>
      <c r="D12" s="15">
        <v>1381.9</v>
      </c>
      <c r="E12" s="15">
        <v>1131.4000000000001</v>
      </c>
      <c r="F12" s="16">
        <v>199.8</v>
      </c>
      <c r="G12" s="17"/>
      <c r="H12" s="17"/>
      <c r="I12" s="17"/>
      <c r="J12" s="17"/>
      <c r="K12" s="18">
        <v>9.4999999999999998E-3</v>
      </c>
      <c r="L12" s="16">
        <v>26.5</v>
      </c>
      <c r="M12" s="15">
        <v>10843.5</v>
      </c>
      <c r="N12" s="15">
        <v>1347.9</v>
      </c>
      <c r="O12" s="15">
        <v>3965.9</v>
      </c>
      <c r="P12" s="19">
        <v>487.5</v>
      </c>
      <c r="Q12" s="16">
        <v>176.4</v>
      </c>
      <c r="R12" s="17">
        <v>5.8099999999999999E-2</v>
      </c>
      <c r="S12" s="19">
        <v>6.1</v>
      </c>
      <c r="T12" s="19">
        <v>305</v>
      </c>
      <c r="U12" s="20">
        <v>10.1</v>
      </c>
    </row>
    <row r="13" spans="1:21" ht="22.5" hidden="1" customHeight="1" x14ac:dyDescent="0.4">
      <c r="A13" s="13">
        <v>54</v>
      </c>
      <c r="B13" s="14">
        <v>194.35</v>
      </c>
      <c r="C13" s="15">
        <v>19434.900000000001</v>
      </c>
      <c r="D13" s="15">
        <v>1399.9</v>
      </c>
      <c r="E13" s="15">
        <v>1107.5</v>
      </c>
      <c r="F13" s="16">
        <v>256.7</v>
      </c>
      <c r="G13" s="17"/>
      <c r="H13" s="17"/>
      <c r="I13" s="17"/>
      <c r="J13" s="17"/>
      <c r="K13" s="18">
        <v>5.5999999999999999E-3</v>
      </c>
      <c r="L13" s="16">
        <v>45</v>
      </c>
      <c r="M13" s="15">
        <v>10819.2</v>
      </c>
      <c r="N13" s="15">
        <v>1347.9</v>
      </c>
      <c r="O13" s="15">
        <v>4052.8</v>
      </c>
      <c r="P13" s="19">
        <v>324.10000000000002</v>
      </c>
      <c r="Q13" s="16">
        <v>176.4</v>
      </c>
      <c r="R13" s="17">
        <v>5.8099999999999999E-2</v>
      </c>
      <c r="S13" s="19">
        <v>6.1</v>
      </c>
      <c r="T13" s="19">
        <v>141.5</v>
      </c>
      <c r="U13" s="20">
        <v>87.9</v>
      </c>
    </row>
    <row r="14" spans="1:21" ht="22.5" hidden="1" customHeight="1" x14ac:dyDescent="0.4">
      <c r="A14" s="13">
        <v>55</v>
      </c>
      <c r="B14" s="14">
        <v>194.35</v>
      </c>
      <c r="C14" s="15">
        <v>19434.900000000001</v>
      </c>
      <c r="D14" s="15">
        <v>1395.1</v>
      </c>
      <c r="E14" s="15">
        <v>1101.7</v>
      </c>
      <c r="F14" s="16">
        <v>245.1</v>
      </c>
      <c r="G14" s="17"/>
      <c r="H14" s="17"/>
      <c r="I14" s="17"/>
      <c r="J14" s="17"/>
      <c r="K14" s="18">
        <v>5.5999999999999999E-3</v>
      </c>
      <c r="L14" s="16">
        <v>45</v>
      </c>
      <c r="M14" s="15">
        <v>10825.1</v>
      </c>
      <c r="N14" s="15">
        <v>1347.9</v>
      </c>
      <c r="O14" s="15">
        <v>4028</v>
      </c>
      <c r="P14" s="19">
        <v>323.2</v>
      </c>
      <c r="Q14" s="16">
        <v>176.4</v>
      </c>
      <c r="R14" s="17">
        <v>5.8099999999999999E-2</v>
      </c>
      <c r="S14" s="19">
        <v>6.1</v>
      </c>
      <c r="T14" s="19">
        <v>140.6</v>
      </c>
      <c r="U14" s="20">
        <v>123.8</v>
      </c>
    </row>
    <row r="15" spans="1:21" ht="22.5" hidden="1" customHeight="1" x14ac:dyDescent="0.4">
      <c r="A15" s="13">
        <v>56</v>
      </c>
      <c r="B15" s="14">
        <v>194.35</v>
      </c>
      <c r="C15" s="15">
        <v>19434.900000000001</v>
      </c>
      <c r="D15" s="15">
        <v>1403.7</v>
      </c>
      <c r="E15" s="15">
        <v>1095.9000000000001</v>
      </c>
      <c r="F15" s="16">
        <v>260.2</v>
      </c>
      <c r="G15" s="17"/>
      <c r="H15" s="17"/>
      <c r="I15" s="17"/>
      <c r="J15" s="17"/>
      <c r="K15" s="18">
        <v>5.5999999999999999E-3</v>
      </c>
      <c r="L15" s="16">
        <v>45</v>
      </c>
      <c r="M15" s="15">
        <v>10899.7</v>
      </c>
      <c r="N15" s="15">
        <v>1347.9</v>
      </c>
      <c r="O15" s="15">
        <v>3960.1</v>
      </c>
      <c r="P15" s="19">
        <v>327.10000000000002</v>
      </c>
      <c r="Q15" s="16">
        <v>176.4</v>
      </c>
      <c r="R15" s="17">
        <v>5.8099999999999999E-2</v>
      </c>
      <c r="S15" s="19">
        <v>6.1</v>
      </c>
      <c r="T15" s="19">
        <v>144.6</v>
      </c>
      <c r="U15" s="20">
        <v>94.2</v>
      </c>
    </row>
    <row r="16" spans="1:21" ht="22.5" hidden="1" customHeight="1" x14ac:dyDescent="0.4">
      <c r="A16" s="13">
        <v>57</v>
      </c>
      <c r="B16" s="14">
        <v>194.35</v>
      </c>
      <c r="C16" s="15">
        <v>19434.900000000001</v>
      </c>
      <c r="D16" s="15">
        <v>1434.5</v>
      </c>
      <c r="E16" s="15">
        <v>1067.7</v>
      </c>
      <c r="F16" s="16">
        <v>268.5</v>
      </c>
      <c r="G16" s="17"/>
      <c r="H16" s="17"/>
      <c r="I16" s="17"/>
      <c r="J16" s="17"/>
      <c r="K16" s="18">
        <v>8.0999999999999996E-3</v>
      </c>
      <c r="L16" s="16">
        <v>47</v>
      </c>
      <c r="M16" s="15">
        <v>10902.4</v>
      </c>
      <c r="N16" s="15">
        <v>1347.9</v>
      </c>
      <c r="O16" s="15">
        <v>3893.8</v>
      </c>
      <c r="P16" s="19">
        <v>388.5</v>
      </c>
      <c r="Q16" s="16">
        <v>240</v>
      </c>
      <c r="R16" s="17">
        <v>5.8099999999999999E-2</v>
      </c>
      <c r="S16" s="19">
        <v>6.8</v>
      </c>
      <c r="T16" s="19">
        <v>141.6</v>
      </c>
      <c r="U16" s="20">
        <v>85.5</v>
      </c>
    </row>
    <row r="17" spans="1:21" ht="22.5" hidden="1" customHeight="1" x14ac:dyDescent="0.4">
      <c r="A17" s="13">
        <v>58</v>
      </c>
      <c r="B17" s="14">
        <v>194.35</v>
      </c>
      <c r="C17" s="15">
        <v>19434.900000000001</v>
      </c>
      <c r="D17" s="15">
        <v>1443.4</v>
      </c>
      <c r="E17" s="15">
        <v>1052.5999999999999</v>
      </c>
      <c r="F17" s="16">
        <v>273.60000000000002</v>
      </c>
      <c r="G17" s="17"/>
      <c r="H17" s="17"/>
      <c r="I17" s="17"/>
      <c r="J17" s="17"/>
      <c r="K17" s="18">
        <v>8.0999999999999996E-3</v>
      </c>
      <c r="L17" s="16">
        <v>47</v>
      </c>
      <c r="M17" s="15">
        <v>11025.6</v>
      </c>
      <c r="N17" s="15">
        <v>1347.9</v>
      </c>
      <c r="O17" s="15">
        <v>3795.1</v>
      </c>
      <c r="P17" s="19">
        <v>401.7</v>
      </c>
      <c r="Q17" s="16">
        <v>247.5</v>
      </c>
      <c r="R17" s="17">
        <v>5.8099999999999999E-2</v>
      </c>
      <c r="S17" s="19">
        <v>6.8</v>
      </c>
      <c r="T17" s="19">
        <v>147.30000000000001</v>
      </c>
      <c r="U17" s="20">
        <v>49.1</v>
      </c>
    </row>
    <row r="18" spans="1:21" ht="22.5" hidden="1" customHeight="1" x14ac:dyDescent="0.4">
      <c r="A18" s="13">
        <v>59</v>
      </c>
      <c r="B18" s="14">
        <v>194.35</v>
      </c>
      <c r="C18" s="15">
        <v>19434.900000000001</v>
      </c>
      <c r="D18" s="15">
        <v>1440.8</v>
      </c>
      <c r="E18" s="15">
        <v>1051.8</v>
      </c>
      <c r="F18" s="16">
        <v>289.8</v>
      </c>
      <c r="G18" s="17"/>
      <c r="H18" s="17"/>
      <c r="I18" s="17"/>
      <c r="J18" s="17"/>
      <c r="K18" s="18">
        <v>8.0999999999999996E-3</v>
      </c>
      <c r="L18" s="16">
        <v>47</v>
      </c>
      <c r="M18" s="15">
        <v>10951.8</v>
      </c>
      <c r="N18" s="15">
        <v>1347.9</v>
      </c>
      <c r="O18" s="15">
        <v>3786.8</v>
      </c>
      <c r="P18" s="19">
        <v>397</v>
      </c>
      <c r="Q18" s="16">
        <v>247.5</v>
      </c>
      <c r="R18" s="17">
        <v>5.8099999999999999E-2</v>
      </c>
      <c r="S18" s="19">
        <v>6.8</v>
      </c>
      <c r="T18" s="19">
        <v>142.69999999999999</v>
      </c>
      <c r="U18" s="20">
        <v>122.9</v>
      </c>
    </row>
    <row r="19" spans="1:21" ht="22.5" hidden="1" customHeight="1" x14ac:dyDescent="0.4">
      <c r="A19" s="13">
        <v>60</v>
      </c>
      <c r="B19" s="14">
        <v>194.35</v>
      </c>
      <c r="C19" s="15">
        <v>19434.900000000001</v>
      </c>
      <c r="D19" s="15">
        <v>1432.2</v>
      </c>
      <c r="E19" s="15">
        <v>1036.9000000000001</v>
      </c>
      <c r="F19" s="16">
        <v>322.2</v>
      </c>
      <c r="G19" s="17"/>
      <c r="H19" s="17"/>
      <c r="I19" s="17"/>
      <c r="J19" s="17"/>
      <c r="K19" s="18">
        <v>4.3E-3</v>
      </c>
      <c r="L19" s="16">
        <v>72</v>
      </c>
      <c r="M19" s="15">
        <v>11107.1</v>
      </c>
      <c r="N19" s="15">
        <v>1281.7</v>
      </c>
      <c r="O19" s="15">
        <v>3804.5</v>
      </c>
      <c r="P19" s="19">
        <v>321.60000000000002</v>
      </c>
      <c r="Q19" s="16">
        <v>231.5</v>
      </c>
      <c r="R19" s="17">
        <v>5.8099999999999999E-2</v>
      </c>
      <c r="S19" s="19">
        <v>6.8</v>
      </c>
      <c r="T19" s="19">
        <v>83.2</v>
      </c>
      <c r="U19" s="20">
        <v>120.9</v>
      </c>
    </row>
    <row r="20" spans="1:21" ht="22.5" hidden="1" customHeight="1" x14ac:dyDescent="0.4">
      <c r="A20" s="13">
        <v>61</v>
      </c>
      <c r="B20" s="14">
        <v>194.35</v>
      </c>
      <c r="C20" s="15">
        <v>19434.900000000001</v>
      </c>
      <c r="D20" s="15">
        <v>1423.9</v>
      </c>
      <c r="E20" s="15">
        <v>1014</v>
      </c>
      <c r="F20" s="16">
        <v>353.7</v>
      </c>
      <c r="G20" s="17"/>
      <c r="H20" s="17"/>
      <c r="I20" s="17"/>
      <c r="J20" s="17"/>
      <c r="K20" s="18">
        <v>4.3E-3</v>
      </c>
      <c r="L20" s="16">
        <v>93</v>
      </c>
      <c r="M20" s="15">
        <v>10446.4</v>
      </c>
      <c r="N20" s="15">
        <v>1281.7</v>
      </c>
      <c r="O20" s="15">
        <v>3780</v>
      </c>
      <c r="P20" s="19">
        <v>339.4</v>
      </c>
      <c r="Q20" s="16">
        <v>226.5</v>
      </c>
      <c r="R20" s="17">
        <v>6.0199999999999997E-2</v>
      </c>
      <c r="S20" s="19">
        <v>6.8</v>
      </c>
      <c r="T20" s="19">
        <v>106.1</v>
      </c>
      <c r="U20" s="20">
        <v>781.8</v>
      </c>
    </row>
    <row r="21" spans="1:21" ht="22.5" hidden="1" customHeight="1" x14ac:dyDescent="0.4">
      <c r="A21" s="13">
        <v>62</v>
      </c>
      <c r="B21" s="14">
        <v>194.35</v>
      </c>
      <c r="C21" s="15">
        <v>19434.900000000001</v>
      </c>
      <c r="D21" s="15">
        <v>1435.4</v>
      </c>
      <c r="E21" s="15">
        <v>911.1</v>
      </c>
      <c r="F21" s="16">
        <v>387.6</v>
      </c>
      <c r="G21" s="17"/>
      <c r="H21" s="17"/>
      <c r="I21" s="17"/>
      <c r="J21" s="17"/>
      <c r="K21" s="18">
        <v>4.3E-3</v>
      </c>
      <c r="L21" s="16">
        <v>80</v>
      </c>
      <c r="M21" s="15">
        <v>10759.4</v>
      </c>
      <c r="N21" s="15">
        <v>1281.7</v>
      </c>
      <c r="O21" s="15">
        <v>3543</v>
      </c>
      <c r="P21" s="19">
        <v>356.5</v>
      </c>
      <c r="Q21" s="16">
        <v>226.5</v>
      </c>
      <c r="R21" s="17">
        <v>0</v>
      </c>
      <c r="S21" s="19">
        <v>7.1</v>
      </c>
      <c r="T21" s="19">
        <v>122.9</v>
      </c>
      <c r="U21" s="20">
        <v>680.2</v>
      </c>
    </row>
    <row r="22" spans="1:21" ht="22.5" hidden="1" customHeight="1" x14ac:dyDescent="0.4">
      <c r="A22" s="13">
        <v>63</v>
      </c>
      <c r="B22" s="14">
        <v>194.35</v>
      </c>
      <c r="C22" s="15">
        <v>19434.900000000001</v>
      </c>
      <c r="D22" s="15">
        <v>1428.9</v>
      </c>
      <c r="E22" s="15">
        <v>905.6</v>
      </c>
      <c r="F22" s="16">
        <v>398.3</v>
      </c>
      <c r="G22" s="17"/>
      <c r="H22" s="17"/>
      <c r="I22" s="17"/>
      <c r="J22" s="17"/>
      <c r="K22" s="18">
        <v>4.5999999999999999E-3</v>
      </c>
      <c r="L22" s="16">
        <v>101</v>
      </c>
      <c r="M22" s="15">
        <v>10938.2</v>
      </c>
      <c r="N22" s="15">
        <v>1281.7</v>
      </c>
      <c r="O22" s="15">
        <v>3409.8</v>
      </c>
      <c r="P22" s="19">
        <v>351.6</v>
      </c>
      <c r="Q22" s="16">
        <v>230.9</v>
      </c>
      <c r="R22" s="17">
        <v>0</v>
      </c>
      <c r="S22" s="19">
        <v>6.7</v>
      </c>
      <c r="T22" s="19">
        <v>114</v>
      </c>
      <c r="U22" s="20">
        <v>619.79999999999995</v>
      </c>
    </row>
    <row r="23" spans="1:21" ht="22.5" hidden="1" customHeight="1" x14ac:dyDescent="0.4">
      <c r="A23" s="13" t="s">
        <v>21</v>
      </c>
      <c r="B23" s="14">
        <v>192.28</v>
      </c>
      <c r="C23" s="15">
        <v>19228</v>
      </c>
      <c r="D23" s="15">
        <v>1426.9</v>
      </c>
      <c r="E23" s="15">
        <v>899.9</v>
      </c>
      <c r="F23" s="16">
        <v>407.4</v>
      </c>
      <c r="G23" s="17"/>
      <c r="H23" s="17"/>
      <c r="I23" s="17"/>
      <c r="J23" s="17"/>
      <c r="K23" s="18">
        <v>4.5999999999999999E-3</v>
      </c>
      <c r="L23" s="16">
        <v>101</v>
      </c>
      <c r="M23" s="15">
        <v>10997.9</v>
      </c>
      <c r="N23" s="15">
        <v>1281.7</v>
      </c>
      <c r="O23" s="15">
        <v>3345.7</v>
      </c>
      <c r="P23" s="19">
        <v>352.8</v>
      </c>
      <c r="Q23" s="16">
        <v>230.9</v>
      </c>
      <c r="R23" s="17">
        <v>0</v>
      </c>
      <c r="S23" s="19">
        <v>7.1</v>
      </c>
      <c r="T23" s="19">
        <v>114.8</v>
      </c>
      <c r="U23" s="20">
        <v>414.7</v>
      </c>
    </row>
    <row r="24" spans="1:21" ht="22.5" hidden="1" customHeight="1" x14ac:dyDescent="0.4">
      <c r="A24" s="13">
        <v>2</v>
      </c>
      <c r="B24" s="14">
        <v>192.28</v>
      </c>
      <c r="C24" s="15">
        <v>19228</v>
      </c>
      <c r="D24" s="15">
        <v>1422.3</v>
      </c>
      <c r="E24" s="15">
        <v>894.3</v>
      </c>
      <c r="F24" s="16">
        <v>423.4</v>
      </c>
      <c r="G24" s="17"/>
      <c r="H24" s="17"/>
      <c r="I24" s="17"/>
      <c r="J24" s="17"/>
      <c r="K24" s="18">
        <v>4.3E-3</v>
      </c>
      <c r="L24" s="16">
        <v>57</v>
      </c>
      <c r="M24" s="15">
        <v>11046.1</v>
      </c>
      <c r="N24" s="15">
        <v>1281.4000000000001</v>
      </c>
      <c r="O24" s="15">
        <v>3262.5</v>
      </c>
      <c r="P24" s="19">
        <v>356.5</v>
      </c>
      <c r="Q24" s="16">
        <v>230.9</v>
      </c>
      <c r="R24" s="17">
        <v>0</v>
      </c>
      <c r="S24" s="19">
        <v>6.9</v>
      </c>
      <c r="T24" s="19">
        <v>118.7</v>
      </c>
      <c r="U24" s="20">
        <v>484.5</v>
      </c>
    </row>
    <row r="25" spans="1:21" ht="22.5" hidden="1" customHeight="1" x14ac:dyDescent="0.4">
      <c r="A25" s="13">
        <v>3</v>
      </c>
      <c r="B25" s="14">
        <v>192.27</v>
      </c>
      <c r="C25" s="15">
        <v>19228</v>
      </c>
      <c r="D25" s="15">
        <v>1424.4</v>
      </c>
      <c r="E25" s="15">
        <v>876.8</v>
      </c>
      <c r="F25" s="16">
        <v>450.5</v>
      </c>
      <c r="G25" s="17"/>
      <c r="H25" s="17"/>
      <c r="I25" s="17"/>
      <c r="J25" s="17"/>
      <c r="K25" s="18">
        <v>4.3E-3</v>
      </c>
      <c r="L25" s="16">
        <v>87</v>
      </c>
      <c r="M25" s="15">
        <v>11165.3</v>
      </c>
      <c r="N25" s="15">
        <v>1281.4000000000001</v>
      </c>
      <c r="O25" s="15">
        <v>3109.5</v>
      </c>
      <c r="P25" s="19">
        <v>341.5</v>
      </c>
      <c r="Q25" s="16">
        <v>230.9</v>
      </c>
      <c r="R25" s="17">
        <v>0</v>
      </c>
      <c r="S25" s="19">
        <v>6.9</v>
      </c>
      <c r="T25" s="19">
        <v>103.7</v>
      </c>
      <c r="U25" s="20">
        <v>491.6</v>
      </c>
    </row>
    <row r="26" spans="1:21" ht="22.5" hidden="1" customHeight="1" x14ac:dyDescent="0.4">
      <c r="A26" s="13">
        <v>4</v>
      </c>
      <c r="B26" s="14">
        <v>192.27</v>
      </c>
      <c r="C26" s="15">
        <v>19227</v>
      </c>
      <c r="D26" s="15">
        <v>1433.6</v>
      </c>
      <c r="E26" s="15">
        <v>872.3</v>
      </c>
      <c r="F26" s="16">
        <v>467.6</v>
      </c>
      <c r="G26" s="17"/>
      <c r="H26" s="17"/>
      <c r="I26" s="17"/>
      <c r="J26" s="17"/>
      <c r="K26" s="18">
        <v>4.3E-3</v>
      </c>
      <c r="L26" s="16">
        <v>97</v>
      </c>
      <c r="M26" s="15">
        <v>11024.2</v>
      </c>
      <c r="N26" s="15">
        <v>1281.4000000000001</v>
      </c>
      <c r="O26" s="15">
        <v>3099.9</v>
      </c>
      <c r="P26" s="19">
        <v>440.1</v>
      </c>
      <c r="Q26" s="16">
        <v>329.5</v>
      </c>
      <c r="R26" s="17">
        <v>0</v>
      </c>
      <c r="S26" s="19">
        <v>6.9</v>
      </c>
      <c r="T26" s="19">
        <v>103.7</v>
      </c>
      <c r="U26" s="20"/>
    </row>
    <row r="27" spans="1:21" ht="22.5" hidden="1" customHeight="1" x14ac:dyDescent="0.4">
      <c r="A27" s="13">
        <v>5</v>
      </c>
      <c r="B27" s="14">
        <v>192.32</v>
      </c>
      <c r="C27" s="15">
        <v>19227</v>
      </c>
      <c r="D27" s="15">
        <v>1420.4</v>
      </c>
      <c r="E27" s="15">
        <v>862</v>
      </c>
      <c r="F27" s="16">
        <v>474.9</v>
      </c>
      <c r="G27" s="17"/>
      <c r="H27" s="17" t="s">
        <v>22</v>
      </c>
      <c r="I27" s="17"/>
      <c r="J27" s="17"/>
      <c r="K27" s="18">
        <v>4.3E-3</v>
      </c>
      <c r="L27" s="16">
        <v>97.1</v>
      </c>
      <c r="M27" s="15">
        <v>11124.3</v>
      </c>
      <c r="N27" s="15">
        <v>1281.4000000000001</v>
      </c>
      <c r="O27" s="15">
        <v>2991.96</v>
      </c>
      <c r="P27" s="19">
        <v>445.4</v>
      </c>
      <c r="Q27" s="16">
        <v>335.1</v>
      </c>
      <c r="R27" s="17">
        <v>0</v>
      </c>
      <c r="S27" s="19">
        <v>6.6</v>
      </c>
      <c r="T27" s="19">
        <v>103.7</v>
      </c>
      <c r="U27" s="20">
        <v>511.2</v>
      </c>
    </row>
    <row r="28" spans="1:21" ht="22.5" hidden="1" customHeight="1" x14ac:dyDescent="0.4">
      <c r="A28" s="13">
        <v>6</v>
      </c>
      <c r="B28" s="14">
        <v>192.32</v>
      </c>
      <c r="C28" s="15">
        <v>19227</v>
      </c>
      <c r="D28" s="15">
        <v>1411.8</v>
      </c>
      <c r="E28" s="15">
        <v>853</v>
      </c>
      <c r="F28" s="16">
        <v>482.9</v>
      </c>
      <c r="G28" s="17"/>
      <c r="H28" s="17" t="s">
        <v>23</v>
      </c>
      <c r="I28" s="17"/>
      <c r="J28" s="17"/>
      <c r="K28" s="18">
        <v>4.3E-3</v>
      </c>
      <c r="L28" s="16">
        <v>97.1</v>
      </c>
      <c r="M28" s="15">
        <v>11122.9</v>
      </c>
      <c r="N28" s="15">
        <v>1281.4000000000001</v>
      </c>
      <c r="O28" s="15">
        <v>2988.2</v>
      </c>
      <c r="P28" s="19">
        <v>444.7</v>
      </c>
      <c r="Q28" s="16">
        <v>335.1</v>
      </c>
      <c r="R28" s="17">
        <v>0</v>
      </c>
      <c r="S28" s="19">
        <v>6.6</v>
      </c>
      <c r="T28" s="19">
        <v>103</v>
      </c>
      <c r="U28" s="20">
        <v>525.70000000000005</v>
      </c>
    </row>
    <row r="29" spans="1:21" ht="22.5" hidden="1" customHeight="1" x14ac:dyDescent="0.4">
      <c r="A29" s="13">
        <v>7</v>
      </c>
      <c r="B29" s="14">
        <v>192.32</v>
      </c>
      <c r="C29" s="15">
        <v>19232</v>
      </c>
      <c r="D29" s="15">
        <v>1394.8</v>
      </c>
      <c r="E29" s="15">
        <v>844.3</v>
      </c>
      <c r="F29" s="16">
        <v>495</v>
      </c>
      <c r="G29" s="17"/>
      <c r="H29" s="17" t="s">
        <v>22</v>
      </c>
      <c r="I29" s="17"/>
      <c r="J29" s="17"/>
      <c r="K29" s="18">
        <v>4.3E-3</v>
      </c>
      <c r="L29" s="16">
        <v>97.1</v>
      </c>
      <c r="M29" s="15">
        <v>10994.3</v>
      </c>
      <c r="N29" s="15">
        <v>1281.4000000000001</v>
      </c>
      <c r="O29" s="15">
        <v>1712.6</v>
      </c>
      <c r="P29" s="19">
        <v>618.29999999999995</v>
      </c>
      <c r="Q29" s="16">
        <v>426.9</v>
      </c>
      <c r="R29" s="17">
        <v>0</v>
      </c>
      <c r="S29" s="19">
        <v>6.6</v>
      </c>
      <c r="T29" s="19">
        <v>184.8</v>
      </c>
      <c r="U29" s="20">
        <v>1775.6</v>
      </c>
    </row>
    <row r="30" spans="1:21" ht="22.5" hidden="1" customHeight="1" x14ac:dyDescent="0.4">
      <c r="A30" s="13">
        <v>8</v>
      </c>
      <c r="B30" s="14">
        <v>192.32</v>
      </c>
      <c r="C30" s="15">
        <v>19232</v>
      </c>
      <c r="D30" s="15">
        <v>1392.3</v>
      </c>
      <c r="E30" s="15">
        <v>838.1</v>
      </c>
      <c r="F30" s="16">
        <v>505</v>
      </c>
      <c r="G30" s="17"/>
      <c r="H30" s="17" t="s">
        <v>24</v>
      </c>
      <c r="I30" s="17"/>
      <c r="J30" s="17"/>
      <c r="K30" s="18">
        <v>4.3E-3</v>
      </c>
      <c r="L30" s="16">
        <v>97.1</v>
      </c>
      <c r="M30" s="15">
        <v>10929.1</v>
      </c>
      <c r="N30" s="15">
        <v>1280.3</v>
      </c>
      <c r="O30" s="15">
        <v>1651.3</v>
      </c>
      <c r="P30" s="19">
        <v>647.4</v>
      </c>
      <c r="Q30" s="16">
        <v>448.3</v>
      </c>
      <c r="R30" s="17">
        <v>0</v>
      </c>
      <c r="S30" s="19">
        <v>6.6</v>
      </c>
      <c r="T30" s="19">
        <v>192.5</v>
      </c>
      <c r="U30" s="20">
        <v>1875.4</v>
      </c>
    </row>
    <row r="31" spans="1:21" ht="22.5" hidden="1" customHeight="1" x14ac:dyDescent="0.4">
      <c r="A31" s="13">
        <v>9</v>
      </c>
      <c r="B31" s="14">
        <v>192.32</v>
      </c>
      <c r="C31" s="15">
        <v>19232</v>
      </c>
      <c r="D31" s="15">
        <v>1386.2</v>
      </c>
      <c r="E31" s="15">
        <v>832.9</v>
      </c>
      <c r="F31" s="16">
        <v>515.79999999999995</v>
      </c>
      <c r="G31" s="17"/>
      <c r="H31" s="17" t="s">
        <v>25</v>
      </c>
      <c r="I31" s="17"/>
      <c r="J31" s="17"/>
      <c r="K31" s="18">
        <v>7.9000000000000008E-3</v>
      </c>
      <c r="L31" s="16">
        <v>97.1</v>
      </c>
      <c r="M31" s="15">
        <v>10945.4</v>
      </c>
      <c r="N31" s="15">
        <v>1310.5999999999999</v>
      </c>
      <c r="O31" s="15">
        <v>1646.7</v>
      </c>
      <c r="P31" s="19">
        <v>626.20000000000005</v>
      </c>
      <c r="Q31" s="16">
        <v>418.8</v>
      </c>
      <c r="R31" s="17">
        <v>0</v>
      </c>
      <c r="S31" s="19">
        <v>6.2</v>
      </c>
      <c r="T31" s="19">
        <v>201.2</v>
      </c>
      <c r="U31" s="20">
        <v>1856.3</v>
      </c>
    </row>
    <row r="32" spans="1:21" ht="22.5" hidden="1" customHeight="1" x14ac:dyDescent="0.4">
      <c r="A32" s="13">
        <v>10</v>
      </c>
      <c r="B32" s="14">
        <v>192.32</v>
      </c>
      <c r="C32" s="15">
        <v>19232</v>
      </c>
      <c r="D32" s="15">
        <v>1379</v>
      </c>
      <c r="E32" s="15">
        <v>829.5</v>
      </c>
      <c r="F32" s="16">
        <v>524</v>
      </c>
      <c r="G32" s="17"/>
      <c r="H32" s="17" t="s">
        <v>26</v>
      </c>
      <c r="I32" s="17"/>
      <c r="J32" s="17"/>
      <c r="K32" s="18">
        <v>7.9000000000000008E-3</v>
      </c>
      <c r="L32" s="16">
        <v>100.5</v>
      </c>
      <c r="M32" s="15">
        <v>10942.9</v>
      </c>
      <c r="N32" s="15">
        <v>1310.5999999999999</v>
      </c>
      <c r="O32" s="15">
        <v>1528.7</v>
      </c>
      <c r="P32" s="19">
        <v>641.4</v>
      </c>
      <c r="Q32" s="16">
        <v>418.8</v>
      </c>
      <c r="R32" s="17">
        <v>0</v>
      </c>
      <c r="S32" s="19">
        <v>6.2</v>
      </c>
      <c r="T32" s="19">
        <v>216.4</v>
      </c>
      <c r="U32" s="20">
        <v>1962.5</v>
      </c>
    </row>
    <row r="33" spans="1:21" ht="22.5" hidden="1" customHeight="1" x14ac:dyDescent="0.4">
      <c r="A33" s="13">
        <v>11</v>
      </c>
      <c r="B33" s="14">
        <v>192.32</v>
      </c>
      <c r="C33" s="15">
        <v>19232</v>
      </c>
      <c r="D33" s="15">
        <v>1372.2</v>
      </c>
      <c r="E33" s="15">
        <v>826.1</v>
      </c>
      <c r="F33" s="16">
        <v>533.1</v>
      </c>
      <c r="G33" s="17"/>
      <c r="H33" s="17" t="s">
        <v>27</v>
      </c>
      <c r="I33" s="17"/>
      <c r="J33" s="17"/>
      <c r="K33" s="18">
        <v>7.9000000000000008E-3</v>
      </c>
      <c r="L33" s="16">
        <v>100.5</v>
      </c>
      <c r="M33" s="15">
        <v>10947.4</v>
      </c>
      <c r="N33" s="15">
        <v>1310.5999999999999</v>
      </c>
      <c r="O33" s="15">
        <v>1516.6</v>
      </c>
      <c r="P33" s="19">
        <v>641.70000000000005</v>
      </c>
      <c r="Q33" s="16">
        <v>418.8</v>
      </c>
      <c r="R33" s="17">
        <v>0</v>
      </c>
      <c r="S33" s="19">
        <v>6.2</v>
      </c>
      <c r="T33" s="19">
        <v>216.7</v>
      </c>
      <c r="U33" s="20">
        <v>1971.2</v>
      </c>
    </row>
    <row r="34" spans="1:21" ht="22.5" hidden="1" customHeight="1" x14ac:dyDescent="0.4">
      <c r="A34" s="13">
        <v>12</v>
      </c>
      <c r="B34" s="14">
        <v>192.32</v>
      </c>
      <c r="C34" s="20">
        <v>19232</v>
      </c>
      <c r="D34" s="20">
        <v>1363.7</v>
      </c>
      <c r="E34" s="20">
        <v>822.2</v>
      </c>
      <c r="F34" s="20">
        <v>542.6</v>
      </c>
      <c r="G34" s="17"/>
      <c r="H34" s="17" t="s">
        <v>28</v>
      </c>
      <c r="I34" s="17"/>
      <c r="J34" s="17"/>
      <c r="K34" s="18">
        <v>7.9000000000000008E-3</v>
      </c>
      <c r="L34" s="15">
        <v>100.4</v>
      </c>
      <c r="M34" s="15">
        <v>10940.7</v>
      </c>
      <c r="N34" s="15">
        <v>1310.5999999999999</v>
      </c>
      <c r="O34" s="15">
        <v>1520.4</v>
      </c>
      <c r="P34" s="15">
        <v>637.70000000000005</v>
      </c>
      <c r="Q34" s="15">
        <v>418.8</v>
      </c>
      <c r="R34" s="17">
        <v>0</v>
      </c>
      <c r="S34" s="15">
        <v>6.2</v>
      </c>
      <c r="T34" s="15">
        <v>212.7</v>
      </c>
      <c r="U34" s="20">
        <v>1979.4</v>
      </c>
    </row>
    <row r="35" spans="1:21" ht="22.5" hidden="1" customHeight="1" x14ac:dyDescent="0.4">
      <c r="A35" s="13">
        <v>13</v>
      </c>
      <c r="B35" s="17">
        <v>192.32</v>
      </c>
      <c r="C35" s="21">
        <v>19232</v>
      </c>
      <c r="D35" s="22">
        <v>1367</v>
      </c>
      <c r="E35" s="22">
        <v>826</v>
      </c>
      <c r="F35" s="22">
        <v>566</v>
      </c>
      <c r="G35" s="22">
        <v>100</v>
      </c>
      <c r="H35" s="22">
        <v>146</v>
      </c>
      <c r="I35" s="22">
        <v>273</v>
      </c>
      <c r="J35" s="22">
        <v>47</v>
      </c>
      <c r="K35" s="22">
        <v>0</v>
      </c>
      <c r="L35" s="22">
        <v>103</v>
      </c>
      <c r="M35" s="22">
        <v>10916</v>
      </c>
      <c r="N35" s="22">
        <v>1302</v>
      </c>
      <c r="O35" s="22">
        <v>1494</v>
      </c>
      <c r="P35" s="22">
        <v>641</v>
      </c>
      <c r="Q35" s="22">
        <v>419</v>
      </c>
      <c r="R35" s="23">
        <v>0</v>
      </c>
      <c r="S35" s="22">
        <v>6</v>
      </c>
      <c r="T35" s="22">
        <v>216</v>
      </c>
      <c r="U35" s="22">
        <v>2015</v>
      </c>
    </row>
    <row r="36" spans="1:21" ht="22.5" hidden="1" customHeight="1" x14ac:dyDescent="0.4">
      <c r="A36" s="13">
        <v>14</v>
      </c>
      <c r="B36" s="17">
        <v>192.32</v>
      </c>
      <c r="C36" s="15">
        <v>19232</v>
      </c>
      <c r="D36" s="20">
        <v>1363</v>
      </c>
      <c r="E36" s="20">
        <v>824</v>
      </c>
      <c r="F36" s="20">
        <v>570</v>
      </c>
      <c r="G36" s="20">
        <v>103</v>
      </c>
      <c r="H36" s="20">
        <v>148</v>
      </c>
      <c r="I36" s="20">
        <v>271</v>
      </c>
      <c r="J36" s="20">
        <v>48</v>
      </c>
      <c r="K36" s="20">
        <v>0</v>
      </c>
      <c r="L36" s="20">
        <v>94</v>
      </c>
      <c r="M36" s="20">
        <v>10918</v>
      </c>
      <c r="N36" s="20">
        <v>1302</v>
      </c>
      <c r="O36" s="20">
        <v>1493</v>
      </c>
      <c r="P36" s="20">
        <v>641</v>
      </c>
      <c r="Q36" s="20">
        <v>419</v>
      </c>
      <c r="R36" s="24">
        <v>0</v>
      </c>
      <c r="S36" s="20">
        <v>6</v>
      </c>
      <c r="T36" s="20">
        <v>216</v>
      </c>
      <c r="U36" s="20">
        <v>2027</v>
      </c>
    </row>
    <row r="37" spans="1:21" ht="22.5" hidden="1" customHeight="1" x14ac:dyDescent="0.4">
      <c r="A37" s="13">
        <v>15</v>
      </c>
      <c r="B37" s="17">
        <v>192.32</v>
      </c>
      <c r="C37" s="15">
        <v>19232</v>
      </c>
      <c r="D37" s="20">
        <v>1357</v>
      </c>
      <c r="E37" s="20">
        <v>820</v>
      </c>
      <c r="F37" s="20">
        <v>587</v>
      </c>
      <c r="G37" s="20">
        <v>106</v>
      </c>
      <c r="H37" s="20">
        <v>150</v>
      </c>
      <c r="I37" s="20">
        <v>279</v>
      </c>
      <c r="J37" s="20">
        <v>52</v>
      </c>
      <c r="K37" s="20">
        <v>0</v>
      </c>
      <c r="L37" s="20">
        <v>95</v>
      </c>
      <c r="M37" s="20">
        <v>10915</v>
      </c>
      <c r="N37" s="20">
        <v>1303</v>
      </c>
      <c r="O37" s="20">
        <v>1492</v>
      </c>
      <c r="P37" s="20">
        <v>643</v>
      </c>
      <c r="Q37" s="20">
        <v>419</v>
      </c>
      <c r="R37" s="24">
        <v>0</v>
      </c>
      <c r="S37" s="20">
        <v>6</v>
      </c>
      <c r="T37" s="20">
        <v>218</v>
      </c>
      <c r="U37" s="20">
        <v>2020</v>
      </c>
    </row>
    <row r="38" spans="1:21" ht="22.5" hidden="1" customHeight="1" x14ac:dyDescent="0.4">
      <c r="A38" s="13">
        <v>16</v>
      </c>
      <c r="B38" s="17">
        <v>192.32</v>
      </c>
      <c r="C38" s="15">
        <v>19232</v>
      </c>
      <c r="D38" s="20">
        <v>1355</v>
      </c>
      <c r="E38" s="20">
        <v>818</v>
      </c>
      <c r="F38" s="20">
        <v>589</v>
      </c>
      <c r="G38" s="20">
        <v>109</v>
      </c>
      <c r="H38" s="20">
        <v>152</v>
      </c>
      <c r="I38" s="20">
        <v>277</v>
      </c>
      <c r="J38" s="20">
        <v>51</v>
      </c>
      <c r="K38" s="20">
        <v>0</v>
      </c>
      <c r="L38" s="20">
        <v>95</v>
      </c>
      <c r="M38" s="20">
        <v>10891</v>
      </c>
      <c r="N38" s="20">
        <v>1302</v>
      </c>
      <c r="O38" s="20">
        <v>1492</v>
      </c>
      <c r="P38" s="20">
        <v>654</v>
      </c>
      <c r="Q38" s="20">
        <v>419</v>
      </c>
      <c r="R38" s="24">
        <v>0</v>
      </c>
      <c r="S38" s="20">
        <v>6</v>
      </c>
      <c r="T38" s="20">
        <v>229</v>
      </c>
      <c r="U38" s="20">
        <v>2036</v>
      </c>
    </row>
    <row r="39" spans="1:21" ht="22.5" hidden="1" customHeight="1" x14ac:dyDescent="0.4">
      <c r="A39" s="13">
        <v>17</v>
      </c>
      <c r="B39" s="17">
        <v>192.32</v>
      </c>
      <c r="C39" s="15">
        <v>19232</v>
      </c>
      <c r="D39" s="20">
        <v>1349</v>
      </c>
      <c r="E39" s="20">
        <v>816</v>
      </c>
      <c r="F39" s="20">
        <v>598</v>
      </c>
      <c r="G39" s="20">
        <v>111</v>
      </c>
      <c r="H39" s="20">
        <v>153</v>
      </c>
      <c r="I39" s="20">
        <v>279</v>
      </c>
      <c r="J39" s="20">
        <v>55</v>
      </c>
      <c r="K39" s="20">
        <v>0</v>
      </c>
      <c r="L39" s="20">
        <v>95</v>
      </c>
      <c r="M39" s="20">
        <v>10944</v>
      </c>
      <c r="N39" s="20">
        <v>1306</v>
      </c>
      <c r="O39" s="20">
        <v>1461</v>
      </c>
      <c r="P39" s="20">
        <v>647</v>
      </c>
      <c r="Q39" s="20">
        <v>419</v>
      </c>
      <c r="R39" s="24">
        <v>0</v>
      </c>
      <c r="S39" s="20">
        <v>6</v>
      </c>
      <c r="T39" s="20">
        <v>221</v>
      </c>
      <c r="U39" s="20">
        <v>2016</v>
      </c>
    </row>
    <row r="40" spans="1:21" ht="22.5" hidden="1" customHeight="1" x14ac:dyDescent="0.4">
      <c r="A40" s="13">
        <v>18</v>
      </c>
      <c r="B40" s="25">
        <v>192.32</v>
      </c>
      <c r="C40" s="26">
        <v>19232</v>
      </c>
      <c r="D40" s="26">
        <v>1345</v>
      </c>
      <c r="E40" s="26">
        <v>815</v>
      </c>
      <c r="F40" s="27">
        <v>628</v>
      </c>
      <c r="G40" s="28">
        <v>114</v>
      </c>
      <c r="H40" s="28">
        <v>154</v>
      </c>
      <c r="I40" s="28">
        <v>287</v>
      </c>
      <c r="J40" s="28">
        <v>73</v>
      </c>
      <c r="K40" s="28">
        <v>0</v>
      </c>
      <c r="L40" s="27">
        <v>95</v>
      </c>
      <c r="M40" s="26">
        <v>10976</v>
      </c>
      <c r="N40" s="26">
        <v>1307</v>
      </c>
      <c r="O40" s="26">
        <v>1456</v>
      </c>
      <c r="P40" s="29">
        <v>625</v>
      </c>
      <c r="Q40" s="27">
        <v>436</v>
      </c>
      <c r="R40" s="30">
        <v>0</v>
      </c>
      <c r="S40" s="29">
        <v>6</v>
      </c>
      <c r="T40" s="29">
        <v>183</v>
      </c>
      <c r="U40" s="31">
        <v>1986</v>
      </c>
    </row>
    <row r="41" spans="1:21" ht="22.5" hidden="1" customHeight="1" x14ac:dyDescent="0.4">
      <c r="A41" s="13">
        <v>19</v>
      </c>
      <c r="B41" s="25">
        <v>192.32</v>
      </c>
      <c r="C41" s="26">
        <v>19232</v>
      </c>
      <c r="D41" s="26">
        <v>1336</v>
      </c>
      <c r="E41" s="26">
        <v>805</v>
      </c>
      <c r="F41" s="27">
        <v>639</v>
      </c>
      <c r="G41" s="28">
        <v>116</v>
      </c>
      <c r="H41" s="28">
        <v>156</v>
      </c>
      <c r="I41" s="28">
        <v>289</v>
      </c>
      <c r="J41" s="28">
        <v>78</v>
      </c>
      <c r="K41" s="28">
        <v>0</v>
      </c>
      <c r="L41" s="27">
        <v>96</v>
      </c>
      <c r="M41" s="26">
        <v>10912</v>
      </c>
      <c r="N41" s="26">
        <v>1312</v>
      </c>
      <c r="O41" s="26">
        <v>1456</v>
      </c>
      <c r="P41" s="29">
        <v>590</v>
      </c>
      <c r="Q41" s="27">
        <v>445</v>
      </c>
      <c r="R41" s="30">
        <v>0</v>
      </c>
      <c r="S41" s="29">
        <v>6</v>
      </c>
      <c r="T41" s="29">
        <v>139</v>
      </c>
      <c r="U41" s="31">
        <v>2086</v>
      </c>
    </row>
    <row r="42" spans="1:21" s="32" customFormat="1" ht="22.5" hidden="1" customHeight="1" x14ac:dyDescent="0.4">
      <c r="A42" s="13">
        <v>20</v>
      </c>
      <c r="B42" s="25">
        <v>192.32</v>
      </c>
      <c r="C42" s="26">
        <v>19232</v>
      </c>
      <c r="D42" s="26">
        <v>1333</v>
      </c>
      <c r="E42" s="26">
        <v>804</v>
      </c>
      <c r="F42" s="27">
        <v>642</v>
      </c>
      <c r="G42" s="26">
        <v>118</v>
      </c>
      <c r="H42" s="26">
        <v>157</v>
      </c>
      <c r="I42" s="26">
        <v>290</v>
      </c>
      <c r="J42" s="26">
        <v>77</v>
      </c>
      <c r="K42" s="27">
        <v>0</v>
      </c>
      <c r="L42" s="27">
        <v>96</v>
      </c>
      <c r="M42" s="26">
        <v>10893</v>
      </c>
      <c r="N42" s="26">
        <v>1311</v>
      </c>
      <c r="O42" s="26">
        <v>1455</v>
      </c>
      <c r="P42" s="29">
        <v>597</v>
      </c>
      <c r="Q42" s="27">
        <v>451</v>
      </c>
      <c r="R42" s="27">
        <v>0</v>
      </c>
      <c r="S42" s="29">
        <v>6</v>
      </c>
      <c r="T42" s="29">
        <v>140</v>
      </c>
      <c r="U42" s="28">
        <v>2101</v>
      </c>
    </row>
    <row r="43" spans="1:21" s="32" customFormat="1" ht="22.5" hidden="1" customHeight="1" x14ac:dyDescent="0.4">
      <c r="A43" s="13">
        <v>21</v>
      </c>
      <c r="B43" s="33">
        <f t="shared" ref="B43:B47" si="0">C43/100</f>
        <v>192.32</v>
      </c>
      <c r="C43" s="34">
        <f t="shared" ref="C43:C47" si="1">D43+E43+F43+K43+L43+M43+N43+O43+P43+U43</f>
        <v>19232</v>
      </c>
      <c r="D43" s="34">
        <v>1333</v>
      </c>
      <c r="E43" s="34">
        <v>797</v>
      </c>
      <c r="F43" s="35">
        <f>SUM(G43:J43)</f>
        <v>737</v>
      </c>
      <c r="G43" s="34">
        <v>123</v>
      </c>
      <c r="H43" s="34">
        <v>167</v>
      </c>
      <c r="I43" s="34">
        <v>344</v>
      </c>
      <c r="J43" s="34">
        <v>103</v>
      </c>
      <c r="K43" s="35">
        <v>0</v>
      </c>
      <c r="L43" s="35">
        <v>92</v>
      </c>
      <c r="M43" s="34">
        <v>10847</v>
      </c>
      <c r="N43" s="34">
        <v>1304</v>
      </c>
      <c r="O43" s="34">
        <v>1440</v>
      </c>
      <c r="P43" s="36">
        <f>SUM(Q43:T43)</f>
        <v>586</v>
      </c>
      <c r="Q43" s="35">
        <v>451</v>
      </c>
      <c r="R43" s="35">
        <v>0</v>
      </c>
      <c r="S43" s="36">
        <v>6</v>
      </c>
      <c r="T43" s="36">
        <v>129</v>
      </c>
      <c r="U43" s="37">
        <v>2096</v>
      </c>
    </row>
    <row r="44" spans="1:21" s="32" customFormat="1" ht="22.5" hidden="1" customHeight="1" x14ac:dyDescent="0.4">
      <c r="A44" s="13">
        <v>22</v>
      </c>
      <c r="B44" s="38">
        <f t="shared" si="0"/>
        <v>192.32</v>
      </c>
      <c r="C44" s="39">
        <f t="shared" si="1"/>
        <v>19232</v>
      </c>
      <c r="D44" s="39">
        <v>1329</v>
      </c>
      <c r="E44" s="39">
        <v>797</v>
      </c>
      <c r="F44" s="40">
        <f>SUM(G44:J44)</f>
        <v>739</v>
      </c>
      <c r="G44" s="39">
        <v>126</v>
      </c>
      <c r="H44" s="39">
        <v>168</v>
      </c>
      <c r="I44" s="39">
        <v>342</v>
      </c>
      <c r="J44" s="39">
        <v>103</v>
      </c>
      <c r="K44" s="40">
        <v>0</v>
      </c>
      <c r="L44" s="40">
        <v>93</v>
      </c>
      <c r="M44" s="39">
        <v>10186</v>
      </c>
      <c r="N44" s="39">
        <v>1305</v>
      </c>
      <c r="O44" s="39">
        <v>1354</v>
      </c>
      <c r="P44" s="41">
        <f>SUM(Q44:T44)</f>
        <v>587</v>
      </c>
      <c r="Q44" s="40">
        <v>451</v>
      </c>
      <c r="R44" s="40">
        <v>0</v>
      </c>
      <c r="S44" s="41">
        <v>6</v>
      </c>
      <c r="T44" s="41">
        <v>130</v>
      </c>
      <c r="U44" s="42">
        <v>2842</v>
      </c>
    </row>
    <row r="45" spans="1:21" s="32" customFormat="1" ht="22.5" hidden="1" customHeight="1" x14ac:dyDescent="0.4">
      <c r="A45" s="13">
        <v>23</v>
      </c>
      <c r="B45" s="38">
        <f t="shared" si="0"/>
        <v>192.32</v>
      </c>
      <c r="C45" s="39">
        <f t="shared" si="1"/>
        <v>19232</v>
      </c>
      <c r="D45" s="43">
        <v>1315</v>
      </c>
      <c r="E45" s="43">
        <v>799</v>
      </c>
      <c r="F45" s="40">
        <f>SUM(G45:J45)</f>
        <v>748</v>
      </c>
      <c r="G45" s="43">
        <v>128</v>
      </c>
      <c r="H45" s="43">
        <v>173</v>
      </c>
      <c r="I45" s="43">
        <v>342</v>
      </c>
      <c r="J45" s="43">
        <v>105</v>
      </c>
      <c r="K45" s="44">
        <v>0</v>
      </c>
      <c r="L45" s="44">
        <v>93</v>
      </c>
      <c r="M45" s="43">
        <v>10663</v>
      </c>
      <c r="N45" s="43">
        <v>1304</v>
      </c>
      <c r="O45" s="43">
        <v>1321</v>
      </c>
      <c r="P45" s="41">
        <f>SUM(Q45:T45)</f>
        <v>480</v>
      </c>
      <c r="Q45" s="44">
        <v>340</v>
      </c>
      <c r="R45" s="44">
        <v>0</v>
      </c>
      <c r="S45" s="45">
        <v>6</v>
      </c>
      <c r="T45" s="45">
        <v>134</v>
      </c>
      <c r="U45" s="46">
        <v>2509</v>
      </c>
    </row>
    <row r="46" spans="1:21" s="32" customFormat="1" ht="22.5" hidden="1" customHeight="1" x14ac:dyDescent="0.4">
      <c r="A46" s="13">
        <v>24</v>
      </c>
      <c r="B46" s="38">
        <f t="shared" si="0"/>
        <v>192.32</v>
      </c>
      <c r="C46" s="39">
        <f t="shared" si="1"/>
        <v>19232</v>
      </c>
      <c r="D46" s="43">
        <v>1312</v>
      </c>
      <c r="E46" s="43">
        <v>786</v>
      </c>
      <c r="F46" s="40">
        <f>SUM(G46:J46)</f>
        <v>761</v>
      </c>
      <c r="G46" s="43">
        <v>129</v>
      </c>
      <c r="H46" s="43">
        <v>178</v>
      </c>
      <c r="I46" s="43">
        <v>351</v>
      </c>
      <c r="J46" s="43">
        <v>103</v>
      </c>
      <c r="K46" s="44">
        <v>0</v>
      </c>
      <c r="L46" s="44">
        <v>115</v>
      </c>
      <c r="M46" s="43">
        <v>10386</v>
      </c>
      <c r="N46" s="43">
        <v>1304</v>
      </c>
      <c r="O46" s="43">
        <v>1297</v>
      </c>
      <c r="P46" s="41">
        <f>SUM(Q46:T46)</f>
        <v>450</v>
      </c>
      <c r="Q46" s="44">
        <v>251</v>
      </c>
      <c r="R46" s="44">
        <v>0</v>
      </c>
      <c r="S46" s="45">
        <v>6</v>
      </c>
      <c r="T46" s="45">
        <v>193</v>
      </c>
      <c r="U46" s="46">
        <v>2821</v>
      </c>
    </row>
    <row r="47" spans="1:21" s="32" customFormat="1" ht="22.5" customHeight="1" x14ac:dyDescent="0.45">
      <c r="A47" s="78" t="s">
        <v>29</v>
      </c>
      <c r="B47" s="38">
        <f t="shared" si="0"/>
        <v>192.32</v>
      </c>
      <c r="C47" s="39">
        <f t="shared" si="1"/>
        <v>19232</v>
      </c>
      <c r="D47" s="43">
        <v>1312</v>
      </c>
      <c r="E47" s="43">
        <v>787</v>
      </c>
      <c r="F47" s="40">
        <v>762</v>
      </c>
      <c r="G47" s="43">
        <v>132</v>
      </c>
      <c r="H47" s="43">
        <v>178</v>
      </c>
      <c r="I47" s="43">
        <v>349</v>
      </c>
      <c r="J47" s="43">
        <v>103</v>
      </c>
      <c r="K47" s="44">
        <v>0</v>
      </c>
      <c r="L47" s="44">
        <v>115</v>
      </c>
      <c r="M47" s="43">
        <v>10394</v>
      </c>
      <c r="N47" s="43">
        <v>1304</v>
      </c>
      <c r="O47" s="43">
        <v>1292</v>
      </c>
      <c r="P47" s="41">
        <v>445</v>
      </c>
      <c r="Q47" s="44">
        <v>241</v>
      </c>
      <c r="R47" s="44">
        <v>0</v>
      </c>
      <c r="S47" s="45">
        <v>6</v>
      </c>
      <c r="T47" s="45">
        <v>198</v>
      </c>
      <c r="U47" s="46">
        <v>2821</v>
      </c>
    </row>
    <row r="48" spans="1:21" s="32" customFormat="1" ht="22.5" customHeight="1" x14ac:dyDescent="0.45">
      <c r="A48" s="79"/>
      <c r="B48" s="47"/>
      <c r="C48" s="47"/>
      <c r="D48" s="48">
        <v>6.8199999999999997E-2</v>
      </c>
      <c r="E48" s="48">
        <v>4.0899999999999999E-2</v>
      </c>
      <c r="F48" s="48">
        <v>3.9600000000000003E-2</v>
      </c>
      <c r="G48" s="47"/>
      <c r="H48" s="47"/>
      <c r="I48" s="47"/>
      <c r="J48" s="47"/>
      <c r="K48" s="48">
        <v>0</v>
      </c>
      <c r="L48" s="48">
        <v>6.0000000000000001E-3</v>
      </c>
      <c r="M48" s="48">
        <v>0.54049999999999998</v>
      </c>
      <c r="N48" s="48">
        <v>6.7799999999999999E-2</v>
      </c>
      <c r="O48" s="48">
        <v>6.7199999999999996E-2</v>
      </c>
      <c r="P48" s="48">
        <v>2.3099999999999999E-2</v>
      </c>
      <c r="Q48" s="47"/>
      <c r="R48" s="47"/>
      <c r="S48" s="47"/>
      <c r="T48" s="47"/>
      <c r="U48" s="48">
        <v>0.1467</v>
      </c>
    </row>
    <row r="49" spans="1:21" s="32" customFormat="1" ht="22.5" customHeight="1" x14ac:dyDescent="0.45">
      <c r="A49" s="78">
        <v>26</v>
      </c>
      <c r="B49" s="38">
        <f>C49/100</f>
        <v>192.32</v>
      </c>
      <c r="C49" s="39">
        <f>D49+E49+F49+K49+L49+M49+N49+O49+P49+U49</f>
        <v>19232</v>
      </c>
      <c r="D49" s="43">
        <v>1309</v>
      </c>
      <c r="E49" s="43">
        <v>787</v>
      </c>
      <c r="F49" s="40">
        <v>763</v>
      </c>
      <c r="G49" s="43">
        <v>133</v>
      </c>
      <c r="H49" s="43">
        <v>179</v>
      </c>
      <c r="I49" s="43">
        <v>348</v>
      </c>
      <c r="J49" s="43">
        <v>103</v>
      </c>
      <c r="K49" s="44">
        <v>0</v>
      </c>
      <c r="L49" s="44">
        <v>115</v>
      </c>
      <c r="M49" s="43">
        <v>10079</v>
      </c>
      <c r="N49" s="43">
        <v>1304</v>
      </c>
      <c r="O49" s="43">
        <v>1294</v>
      </c>
      <c r="P49" s="41">
        <v>431</v>
      </c>
      <c r="Q49" s="44">
        <v>241</v>
      </c>
      <c r="R49" s="44">
        <v>0</v>
      </c>
      <c r="S49" s="45">
        <v>6</v>
      </c>
      <c r="T49" s="45">
        <v>184</v>
      </c>
      <c r="U49" s="46">
        <v>3150</v>
      </c>
    </row>
    <row r="50" spans="1:21" s="32" customFormat="1" ht="22.5" customHeight="1" x14ac:dyDescent="0.45">
      <c r="A50" s="79"/>
      <c r="B50" s="47"/>
      <c r="C50" s="47"/>
      <c r="D50" s="48">
        <v>6.8099999999999994E-2</v>
      </c>
      <c r="E50" s="48">
        <v>4.0899999999999999E-2</v>
      </c>
      <c r="F50" s="48">
        <v>3.9699999999999999E-2</v>
      </c>
      <c r="G50" s="47"/>
      <c r="H50" s="47"/>
      <c r="I50" s="47"/>
      <c r="J50" s="47"/>
      <c r="K50" s="48">
        <v>0</v>
      </c>
      <c r="L50" s="48">
        <v>6.0000000000000001E-3</v>
      </c>
      <c r="M50" s="48">
        <v>0.52410000000000001</v>
      </c>
      <c r="N50" s="48">
        <v>6.7799999999999999E-2</v>
      </c>
      <c r="O50" s="48">
        <v>6.7299999999999999E-2</v>
      </c>
      <c r="P50" s="48">
        <v>2.24E-2</v>
      </c>
      <c r="Q50" s="47"/>
      <c r="R50" s="47"/>
      <c r="S50" s="47"/>
      <c r="T50" s="47"/>
      <c r="U50" s="48">
        <v>0.1638</v>
      </c>
    </row>
    <row r="51" spans="1:21" s="32" customFormat="1" ht="22.5" customHeight="1" x14ac:dyDescent="0.45">
      <c r="A51" s="78">
        <v>27</v>
      </c>
      <c r="B51" s="38">
        <v>192.06</v>
      </c>
      <c r="C51" s="39">
        <v>19206</v>
      </c>
      <c r="D51" s="43">
        <v>1306</v>
      </c>
      <c r="E51" s="43">
        <v>783</v>
      </c>
      <c r="F51" s="40">
        <v>767</v>
      </c>
      <c r="G51" s="43">
        <v>135</v>
      </c>
      <c r="H51" s="43">
        <v>180</v>
      </c>
      <c r="I51" s="43">
        <v>349</v>
      </c>
      <c r="J51" s="43">
        <v>103</v>
      </c>
      <c r="K51" s="44">
        <v>0</v>
      </c>
      <c r="L51" s="44">
        <v>115</v>
      </c>
      <c r="M51" s="43">
        <v>10079</v>
      </c>
      <c r="N51" s="43">
        <v>1304</v>
      </c>
      <c r="O51" s="43">
        <v>1293</v>
      </c>
      <c r="P51" s="41">
        <v>432</v>
      </c>
      <c r="Q51" s="44">
        <v>241</v>
      </c>
      <c r="R51" s="44">
        <v>0</v>
      </c>
      <c r="S51" s="45">
        <v>6</v>
      </c>
      <c r="T51" s="45">
        <v>185</v>
      </c>
      <c r="U51" s="46">
        <v>3127</v>
      </c>
    </row>
    <row r="52" spans="1:21" s="32" customFormat="1" ht="22.5" customHeight="1" x14ac:dyDescent="0.45">
      <c r="A52" s="79"/>
      <c r="B52" s="47"/>
      <c r="C52" s="47"/>
      <c r="D52" s="48">
        <v>6.8000000000000005E-2</v>
      </c>
      <c r="E52" s="48">
        <v>4.0800000000000003E-2</v>
      </c>
      <c r="F52" s="48">
        <v>3.9899999999999998E-2</v>
      </c>
      <c r="G52" s="47"/>
      <c r="H52" s="47"/>
      <c r="I52" s="47"/>
      <c r="J52" s="47"/>
      <c r="K52" s="48">
        <v>0</v>
      </c>
      <c r="L52" s="48">
        <v>6.0000000000000001E-3</v>
      </c>
      <c r="M52" s="48">
        <v>0.52480000000000004</v>
      </c>
      <c r="N52" s="48">
        <v>6.7900000000000002E-2</v>
      </c>
      <c r="O52" s="48">
        <v>6.7299999999999999E-2</v>
      </c>
      <c r="P52" s="48">
        <v>2.2499999999999999E-2</v>
      </c>
      <c r="Q52" s="47"/>
      <c r="R52" s="47"/>
      <c r="S52" s="47"/>
      <c r="T52" s="47"/>
      <c r="U52" s="48">
        <v>0.1628</v>
      </c>
    </row>
    <row r="53" spans="1:21" s="49" customFormat="1" ht="22.5" customHeight="1" x14ac:dyDescent="0.45">
      <c r="A53" s="78">
        <v>28</v>
      </c>
      <c r="B53" s="38">
        <v>192.06</v>
      </c>
      <c r="C53" s="39">
        <v>19206</v>
      </c>
      <c r="D53" s="43">
        <v>1301</v>
      </c>
      <c r="E53" s="43">
        <v>779</v>
      </c>
      <c r="F53" s="40">
        <v>761.6</v>
      </c>
      <c r="G53" s="43">
        <v>137.80000000000001</v>
      </c>
      <c r="H53" s="43">
        <v>181.5</v>
      </c>
      <c r="I53" s="43"/>
      <c r="J53" s="43">
        <v>442.3</v>
      </c>
      <c r="K53" s="44">
        <v>0</v>
      </c>
      <c r="L53" s="44">
        <v>115</v>
      </c>
      <c r="M53" s="43">
        <v>10040.200000000001</v>
      </c>
      <c r="N53" s="43">
        <v>132</v>
      </c>
      <c r="O53" s="43">
        <v>1285.0999999999999</v>
      </c>
      <c r="P53" s="41">
        <v>490</v>
      </c>
      <c r="Q53" s="44">
        <v>241.2</v>
      </c>
      <c r="R53" s="44">
        <v>0</v>
      </c>
      <c r="S53" s="45">
        <v>6.2</v>
      </c>
      <c r="T53" s="45">
        <v>242.6</v>
      </c>
      <c r="U53" s="46">
        <v>3112.3</v>
      </c>
    </row>
    <row r="54" spans="1:21" s="49" customFormat="1" ht="22.5" customHeight="1" x14ac:dyDescent="0.45">
      <c r="A54" s="79"/>
      <c r="B54" s="47"/>
      <c r="C54" s="47"/>
      <c r="D54" s="48">
        <v>6.7699999999999996E-2</v>
      </c>
      <c r="E54" s="48">
        <v>4.0599999999999997E-2</v>
      </c>
      <c r="F54" s="48">
        <v>3.9800000000000002E-2</v>
      </c>
      <c r="G54" s="47"/>
      <c r="H54" s="47"/>
      <c r="I54" s="47"/>
      <c r="J54" s="47"/>
      <c r="K54" s="48">
        <v>0</v>
      </c>
      <c r="L54" s="48">
        <v>6.0000000000000001E-3</v>
      </c>
      <c r="M54" s="48">
        <v>0.52280000000000004</v>
      </c>
      <c r="N54" s="48">
        <v>6.8699999999999997E-2</v>
      </c>
      <c r="O54" s="48">
        <v>6.6900000000000001E-2</v>
      </c>
      <c r="P54" s="48">
        <v>2.5499999999999998E-2</v>
      </c>
      <c r="Q54" s="47"/>
      <c r="R54" s="47"/>
      <c r="S54" s="47"/>
      <c r="T54" s="47"/>
      <c r="U54" s="48">
        <v>0.16200000000000001</v>
      </c>
    </row>
    <row r="55" spans="1:21" s="49" customFormat="1" ht="22.5" customHeight="1" x14ac:dyDescent="0.45">
      <c r="A55" s="78">
        <v>29</v>
      </c>
      <c r="B55" s="38">
        <v>192.06</v>
      </c>
      <c r="C55" s="39">
        <v>19206</v>
      </c>
      <c r="D55" s="43">
        <v>1295.5999999999999</v>
      </c>
      <c r="E55" s="43">
        <v>777.1</v>
      </c>
      <c r="F55" s="40">
        <f>G55+H55+I55+J55</f>
        <v>765.4</v>
      </c>
      <c r="G55" s="43">
        <v>140.6</v>
      </c>
      <c r="H55" s="43">
        <v>182.6</v>
      </c>
      <c r="I55" s="43"/>
      <c r="J55" s="43">
        <v>442.2</v>
      </c>
      <c r="K55" s="44">
        <v>0</v>
      </c>
      <c r="L55" s="44">
        <v>115</v>
      </c>
      <c r="M55" s="43">
        <v>10037.200000000001</v>
      </c>
      <c r="N55" s="43">
        <v>1320.4</v>
      </c>
      <c r="O55" s="43">
        <v>1284.0999999999999</v>
      </c>
      <c r="P55" s="41">
        <f>Q55+R55+S55+T55</f>
        <v>496.9</v>
      </c>
      <c r="Q55" s="44">
        <v>241.2</v>
      </c>
      <c r="R55" s="44">
        <v>0</v>
      </c>
      <c r="S55" s="45">
        <v>6.2</v>
      </c>
      <c r="T55" s="45">
        <v>249.5</v>
      </c>
      <c r="U55" s="46">
        <v>3113.4</v>
      </c>
    </row>
    <row r="56" spans="1:21" s="49" customFormat="1" ht="22.5" customHeight="1" x14ac:dyDescent="0.45">
      <c r="A56" s="79"/>
      <c r="B56" s="47"/>
      <c r="C56" s="47"/>
      <c r="D56" s="48">
        <f>D55/C55</f>
        <v>6.7458086014787047E-2</v>
      </c>
      <c r="E56" s="48">
        <f>E55/C55</f>
        <v>4.0461314172654382E-2</v>
      </c>
      <c r="F56" s="48">
        <f>F55/C55</f>
        <v>3.9852129542851195E-2</v>
      </c>
      <c r="G56" s="47"/>
      <c r="H56" s="47"/>
      <c r="I56" s="47"/>
      <c r="J56" s="47"/>
      <c r="K56" s="48">
        <f>K55/C55</f>
        <v>0</v>
      </c>
      <c r="L56" s="48">
        <f>L55/C55</f>
        <v>5.9877121732791836E-3</v>
      </c>
      <c r="M56" s="48">
        <f>M55/C55</f>
        <v>0.52260751848380715</v>
      </c>
      <c r="N56" s="48">
        <f>N55/C55</f>
        <v>6.8749349161720305E-2</v>
      </c>
      <c r="O56" s="48">
        <f>O55/C55</f>
        <v>6.685931479745913E-2</v>
      </c>
      <c r="P56" s="48">
        <f>P55/C55</f>
        <v>2.5872123294803706E-2</v>
      </c>
      <c r="Q56" s="47"/>
      <c r="R56" s="47"/>
      <c r="S56" s="47"/>
      <c r="T56" s="47"/>
      <c r="U56" s="48">
        <f>U55/C55</f>
        <v>0.16210559200249922</v>
      </c>
    </row>
    <row r="57" spans="1:21" s="49" customFormat="1" ht="22.5" customHeight="1" x14ac:dyDescent="0.45">
      <c r="A57" s="78">
        <v>30</v>
      </c>
      <c r="B57" s="38">
        <v>192.06</v>
      </c>
      <c r="C57" s="39">
        <v>19206</v>
      </c>
      <c r="D57" s="43">
        <v>1292.3</v>
      </c>
      <c r="E57" s="43">
        <v>772.9</v>
      </c>
      <c r="F57" s="50">
        <f>G57+H57+I57+J57</f>
        <v>669.90000000000009</v>
      </c>
      <c r="G57" s="43">
        <v>143.5</v>
      </c>
      <c r="H57" s="43">
        <v>183.3</v>
      </c>
      <c r="I57" s="43"/>
      <c r="J57" s="43">
        <v>343.1</v>
      </c>
      <c r="K57" s="44">
        <v>0</v>
      </c>
      <c r="L57" s="44">
        <v>116.8</v>
      </c>
      <c r="M57" s="43">
        <v>10029.700000000001</v>
      </c>
      <c r="N57" s="43">
        <v>1320.4</v>
      </c>
      <c r="O57" s="43">
        <v>1282.8</v>
      </c>
      <c r="P57" s="41">
        <v>502.2</v>
      </c>
      <c r="Q57" s="44">
        <v>192.9</v>
      </c>
      <c r="R57" s="44">
        <v>0</v>
      </c>
      <c r="S57" s="45">
        <v>6.2</v>
      </c>
      <c r="T57" s="45">
        <v>303</v>
      </c>
      <c r="U57" s="46">
        <v>3114.8</v>
      </c>
    </row>
    <row r="58" spans="1:21" s="49" customFormat="1" ht="22.5" customHeight="1" x14ac:dyDescent="0.45">
      <c r="A58" s="79"/>
      <c r="B58" s="47"/>
      <c r="C58" s="47"/>
      <c r="D58" s="48">
        <f>D57/C57</f>
        <v>6.7286264708945123E-2</v>
      </c>
      <c r="E58" s="48">
        <f>E57/C57</f>
        <v>4.0242632510673747E-2</v>
      </c>
      <c r="F58" s="48">
        <f>F57/C57</f>
        <v>3.4879725085910661E-2</v>
      </c>
      <c r="G58" s="47"/>
      <c r="H58" s="47"/>
      <c r="I58" s="47"/>
      <c r="J58" s="47"/>
      <c r="K58" s="48">
        <f>K57/C57</f>
        <v>0</v>
      </c>
      <c r="L58" s="48">
        <f>L57/C57</f>
        <v>6.0814328855565971E-3</v>
      </c>
      <c r="M58" s="48">
        <f>M57/C57</f>
        <v>0.52221701551598465</v>
      </c>
      <c r="N58" s="48">
        <f>N57/C57</f>
        <v>6.8749349161720305E-2</v>
      </c>
      <c r="O58" s="48">
        <f>O57/C57</f>
        <v>6.6791627616369878E-2</v>
      </c>
      <c r="P58" s="48">
        <f>P57/C57</f>
        <v>2.6148078725398313E-2</v>
      </c>
      <c r="Q58" s="47"/>
      <c r="R58" s="47"/>
      <c r="S58" s="47"/>
      <c r="T58" s="47"/>
      <c r="U58" s="48">
        <f>U57/C57</f>
        <v>0.16217848588982611</v>
      </c>
    </row>
    <row r="59" spans="1:21" s="49" customFormat="1" ht="22.5" customHeight="1" x14ac:dyDescent="0.45">
      <c r="A59" s="77" t="s">
        <v>30</v>
      </c>
      <c r="B59" s="38">
        <v>192.06</v>
      </c>
      <c r="C59" s="39">
        <v>19206</v>
      </c>
      <c r="D59" s="43">
        <v>1286.9000000000001</v>
      </c>
      <c r="E59" s="43">
        <v>656.2</v>
      </c>
      <c r="F59" s="40">
        <f>G59+H59+I59+J59</f>
        <v>676</v>
      </c>
      <c r="G59" s="43">
        <v>145.6</v>
      </c>
      <c r="H59" s="43">
        <v>184.3</v>
      </c>
      <c r="I59" s="43"/>
      <c r="J59" s="43">
        <v>346.1</v>
      </c>
      <c r="K59" s="44">
        <v>0</v>
      </c>
      <c r="L59" s="44">
        <v>116.8</v>
      </c>
      <c r="M59" s="43">
        <v>10016.9</v>
      </c>
      <c r="N59" s="43">
        <v>1320.4</v>
      </c>
      <c r="O59" s="43">
        <v>1396.1</v>
      </c>
      <c r="P59" s="41">
        <f>Q59+R59+S59+T59</f>
        <v>515.6</v>
      </c>
      <c r="Q59" s="44">
        <v>192.9</v>
      </c>
      <c r="R59" s="44">
        <v>0</v>
      </c>
      <c r="S59" s="45">
        <v>6.2</v>
      </c>
      <c r="T59" s="45">
        <v>316.5</v>
      </c>
      <c r="U59" s="46">
        <v>3116.1</v>
      </c>
    </row>
    <row r="60" spans="1:21" s="49" customFormat="1" ht="22.5" customHeight="1" x14ac:dyDescent="0.45">
      <c r="A60" s="77"/>
      <c r="B60" s="51"/>
      <c r="C60" s="47"/>
      <c r="D60" s="48">
        <f>D59/C59</f>
        <v>6.7005102572112882E-2</v>
      </c>
      <c r="E60" s="48">
        <f>E59/C59</f>
        <v>3.4166406331354787E-2</v>
      </c>
      <c r="F60" s="48">
        <f>F59/C59</f>
        <v>3.519733416640633E-2</v>
      </c>
      <c r="G60" s="47"/>
      <c r="H60" s="47"/>
      <c r="I60" s="47"/>
      <c r="J60" s="47"/>
      <c r="K60" s="48">
        <f>K59/C59</f>
        <v>0</v>
      </c>
      <c r="L60" s="48">
        <f>L59/C59</f>
        <v>6.0814328855565971E-3</v>
      </c>
      <c r="M60" s="48">
        <f>M59/C59</f>
        <v>0.52155055711756737</v>
      </c>
      <c r="N60" s="48">
        <f>N59/C59</f>
        <v>6.8749349161720305E-2</v>
      </c>
      <c r="O60" s="48">
        <f>O59/C59</f>
        <v>7.2690825783609289E-2</v>
      </c>
      <c r="P60" s="48">
        <f>P59/C59</f>
        <v>2.6845777361241281E-2</v>
      </c>
      <c r="Q60" s="47"/>
      <c r="R60" s="47"/>
      <c r="S60" s="47"/>
      <c r="T60" s="47"/>
      <c r="U60" s="48">
        <f>U59/C59</f>
        <v>0.16224617307091532</v>
      </c>
    </row>
    <row r="61" spans="1:21" s="49" customFormat="1" ht="22.5" customHeight="1" x14ac:dyDescent="0.45">
      <c r="A61" s="77">
        <v>2</v>
      </c>
      <c r="B61" s="38">
        <v>192.06</v>
      </c>
      <c r="C61" s="43">
        <v>19206</v>
      </c>
      <c r="D61" s="43">
        <v>1285</v>
      </c>
      <c r="E61" s="43">
        <v>628.20000000000005</v>
      </c>
      <c r="F61" s="40">
        <f>G61+H61+I61+J61</f>
        <v>679.5</v>
      </c>
      <c r="G61" s="43">
        <v>148.4</v>
      </c>
      <c r="H61" s="43">
        <v>185.3</v>
      </c>
      <c r="I61" s="43"/>
      <c r="J61" s="43">
        <v>345.8</v>
      </c>
      <c r="K61" s="43">
        <v>0</v>
      </c>
      <c r="L61" s="43">
        <v>116.8</v>
      </c>
      <c r="M61" s="43">
        <v>10015.5</v>
      </c>
      <c r="N61" s="43">
        <v>1320.4</v>
      </c>
      <c r="O61" s="43">
        <v>1411.7</v>
      </c>
      <c r="P61" s="43">
        <f>Q61+R61+S61+T61</f>
        <v>527.5</v>
      </c>
      <c r="Q61" s="43">
        <v>192.9</v>
      </c>
      <c r="R61" s="43">
        <v>0</v>
      </c>
      <c r="S61" s="43">
        <v>6.2</v>
      </c>
      <c r="T61" s="43">
        <v>328.4</v>
      </c>
      <c r="U61" s="43">
        <v>3116.6</v>
      </c>
    </row>
    <row r="62" spans="1:21" s="49" customFormat="1" ht="22.5" customHeight="1" x14ac:dyDescent="0.45">
      <c r="A62" s="77"/>
      <c r="B62" s="51"/>
      <c r="C62" s="47"/>
      <c r="D62" s="48">
        <f>D61/C61</f>
        <v>6.6906175153597827E-2</v>
      </c>
      <c r="E62" s="48">
        <f>E61/C61</f>
        <v>3.2708528584817244E-2</v>
      </c>
      <c r="F62" s="48">
        <f>F61/C61</f>
        <v>3.5379568884723524E-2</v>
      </c>
      <c r="G62" s="47"/>
      <c r="H62" s="47"/>
      <c r="I62" s="47"/>
      <c r="J62" s="47"/>
      <c r="K62" s="48">
        <f>K61/C61</f>
        <v>0</v>
      </c>
      <c r="L62" s="48">
        <f>L61/C61</f>
        <v>6.0814328855565971E-3</v>
      </c>
      <c r="M62" s="48">
        <f>M61/C61</f>
        <v>0.52147766323024058</v>
      </c>
      <c r="N62" s="48">
        <f>N61/C61</f>
        <v>6.8749349161720305E-2</v>
      </c>
      <c r="O62" s="48">
        <f>O61/C61</f>
        <v>7.350307195668021E-2</v>
      </c>
      <c r="P62" s="48">
        <f>P61/C61</f>
        <v>2.7465375403519732E-2</v>
      </c>
      <c r="Q62" s="47"/>
      <c r="R62" s="47"/>
      <c r="S62" s="47"/>
      <c r="T62" s="47"/>
      <c r="U62" s="48">
        <f>U61/C61</f>
        <v>0.16227220660210351</v>
      </c>
    </row>
    <row r="63" spans="1:21" s="62" customFormat="1" ht="22.5" customHeight="1" x14ac:dyDescent="0.45">
      <c r="A63" s="77">
        <v>3</v>
      </c>
      <c r="B63" s="38">
        <v>192.06</v>
      </c>
      <c r="C63" s="43">
        <v>19206</v>
      </c>
      <c r="D63" s="43">
        <v>1283.2</v>
      </c>
      <c r="E63" s="43">
        <v>618.1</v>
      </c>
      <c r="F63" s="40">
        <f>G63+H63+I63+J63</f>
        <v>788.2</v>
      </c>
      <c r="G63" s="43">
        <v>337.1</v>
      </c>
      <c r="H63" s="43"/>
      <c r="I63" s="43"/>
      <c r="J63" s="43">
        <v>451.1</v>
      </c>
      <c r="K63" s="43">
        <v>0</v>
      </c>
      <c r="L63" s="43">
        <v>117.2</v>
      </c>
      <c r="M63" s="43">
        <v>9979.5</v>
      </c>
      <c r="N63" s="43">
        <v>1320.4</v>
      </c>
      <c r="O63" s="43">
        <v>1418.1</v>
      </c>
      <c r="P63" s="43">
        <f>Q63+R63+S63+T63</f>
        <v>563.5</v>
      </c>
      <c r="Q63" s="43">
        <v>192.9</v>
      </c>
      <c r="R63" s="43">
        <v>0</v>
      </c>
      <c r="S63" s="43">
        <v>6.2</v>
      </c>
      <c r="T63" s="43">
        <v>364.4</v>
      </c>
      <c r="U63" s="43">
        <v>3117.2</v>
      </c>
    </row>
    <row r="64" spans="1:21" s="62" customFormat="1" ht="22.5" customHeight="1" x14ac:dyDescent="0.45">
      <c r="A64" s="77"/>
      <c r="B64" s="51"/>
      <c r="C64" s="47"/>
      <c r="D64" s="48">
        <f>D63/C63</f>
        <v>6.6812454441320418E-2</v>
      </c>
      <c r="E64" s="48">
        <f>E63/C63</f>
        <v>3.2182651254816202E-2</v>
      </c>
      <c r="F64" s="48">
        <f>F63/C63</f>
        <v>4.1039258565031767E-2</v>
      </c>
      <c r="G64" s="47"/>
      <c r="H64" s="47"/>
      <c r="I64" s="47"/>
      <c r="J64" s="47"/>
      <c r="K64" s="48">
        <f>K63/C63</f>
        <v>0</v>
      </c>
      <c r="L64" s="48">
        <f>L63/C63</f>
        <v>6.1022597105071337E-3</v>
      </c>
      <c r="M64" s="48">
        <f>M63/C63</f>
        <v>0.51960324898469223</v>
      </c>
      <c r="N64" s="48">
        <f>N63/C63</f>
        <v>6.8749349161720305E-2</v>
      </c>
      <c r="O64" s="48">
        <f>O63/C63</f>
        <v>7.3836301155888781E-2</v>
      </c>
      <c r="P64" s="48">
        <f>P63/C63</f>
        <v>2.9339789649067999E-2</v>
      </c>
      <c r="Q64" s="47"/>
      <c r="R64" s="47"/>
      <c r="S64" s="47"/>
      <c r="T64" s="47"/>
      <c r="U64" s="48">
        <f>U63/C63</f>
        <v>0.1623034468395293</v>
      </c>
    </row>
    <row r="65" spans="1:22" s="63" customFormat="1" ht="22.5" customHeight="1" x14ac:dyDescent="0.45">
      <c r="A65" s="77">
        <v>4</v>
      </c>
      <c r="B65" s="38">
        <v>192.06</v>
      </c>
      <c r="C65" s="43">
        <v>19206</v>
      </c>
      <c r="D65" s="43">
        <v>1279.4000000000001</v>
      </c>
      <c r="E65" s="43">
        <v>618.70000000000005</v>
      </c>
      <c r="F65" s="40">
        <f>G65+H65+I65+J65</f>
        <v>789.7</v>
      </c>
      <c r="G65" s="43">
        <v>337.4</v>
      </c>
      <c r="H65" s="43"/>
      <c r="I65" s="43"/>
      <c r="J65" s="83">
        <v>452.3</v>
      </c>
      <c r="K65" s="43">
        <v>9.4999999999999998E-3</v>
      </c>
      <c r="L65" s="43">
        <v>117.2</v>
      </c>
      <c r="M65" s="43">
        <v>9968</v>
      </c>
      <c r="N65" s="43">
        <v>1320.5</v>
      </c>
      <c r="O65" s="43">
        <v>1415.2</v>
      </c>
      <c r="P65" s="43">
        <f>Q65+R65+S65+T65</f>
        <v>578.5</v>
      </c>
      <c r="Q65" s="43">
        <v>192.9</v>
      </c>
      <c r="R65" s="43">
        <v>0</v>
      </c>
      <c r="S65" s="43">
        <v>6.2</v>
      </c>
      <c r="T65" s="43">
        <v>379.4</v>
      </c>
      <c r="U65" s="43">
        <v>3118.7</v>
      </c>
    </row>
    <row r="66" spans="1:22" s="63" customFormat="1" ht="22.5" customHeight="1" x14ac:dyDescent="0.45">
      <c r="A66" s="77"/>
      <c r="B66" s="51"/>
      <c r="C66" s="47"/>
      <c r="D66" s="48">
        <f>D65/C65</f>
        <v>6.6614599604290337E-2</v>
      </c>
      <c r="E66" s="48">
        <f>E65/C65</f>
        <v>3.2213891492242012E-2</v>
      </c>
      <c r="F66" s="48">
        <f>F65/C65</f>
        <v>4.1117359158596274E-2</v>
      </c>
      <c r="G66" s="47"/>
      <c r="H66" s="47"/>
      <c r="I66" s="47"/>
      <c r="J66" s="84"/>
      <c r="K66" s="48">
        <f>K65/C65</f>
        <v>4.9463709257523688E-7</v>
      </c>
      <c r="L66" s="48">
        <f>L65/C65</f>
        <v>6.1022597105071337E-3</v>
      </c>
      <c r="M66" s="48">
        <f>M65/C65</f>
        <v>0.51900447776736436</v>
      </c>
      <c r="N66" s="48">
        <f>N65/C65</f>
        <v>6.8754555867957937E-2</v>
      </c>
      <c r="O66" s="48">
        <f>O65/C65</f>
        <v>7.3685306674997397E-2</v>
      </c>
      <c r="P66" s="48">
        <f>P65/C65</f>
        <v>3.012079558471311E-2</v>
      </c>
      <c r="Q66" s="47"/>
      <c r="R66" s="47"/>
      <c r="S66" s="47"/>
      <c r="T66" s="47"/>
      <c r="U66" s="48">
        <f>U65/C65</f>
        <v>0.16238154743309383</v>
      </c>
    </row>
    <row r="67" spans="1:22" s="49" customFormat="1" ht="22.5" customHeight="1" x14ac:dyDescent="0.45">
      <c r="A67" s="77">
        <v>5</v>
      </c>
      <c r="B67" s="38">
        <v>192.06</v>
      </c>
      <c r="C67" s="43">
        <v>19206</v>
      </c>
      <c r="D67" s="43">
        <v>1274.5181</v>
      </c>
      <c r="E67" s="43">
        <v>605.63430000000005</v>
      </c>
      <c r="F67" s="40">
        <f>G67+H67+I67+J67</f>
        <v>776.85699999999997</v>
      </c>
      <c r="G67" s="43">
        <v>339.15699999999998</v>
      </c>
      <c r="H67" s="43"/>
      <c r="I67" s="43"/>
      <c r="J67" s="83">
        <v>437.7</v>
      </c>
      <c r="K67" s="43">
        <v>9.4999999999999998E-3</v>
      </c>
      <c r="L67" s="43">
        <v>117.34699999999999</v>
      </c>
      <c r="M67" s="43">
        <v>9909.0267000000003</v>
      </c>
      <c r="N67" s="43">
        <v>1320.4501</v>
      </c>
      <c r="O67" s="43">
        <v>1349.5981999999999</v>
      </c>
      <c r="P67" s="43">
        <f>Q67+R67+S67+T67</f>
        <v>741.00689999999997</v>
      </c>
      <c r="Q67" s="43">
        <v>192.94479999999999</v>
      </c>
      <c r="R67" s="43">
        <v>0</v>
      </c>
      <c r="S67" s="43">
        <v>6.2195</v>
      </c>
      <c r="T67" s="43">
        <v>541.84259999999995</v>
      </c>
      <c r="U67" s="43">
        <v>3109.3719999999998</v>
      </c>
    </row>
    <row r="68" spans="1:22" s="49" customFormat="1" ht="22.5" customHeight="1" x14ac:dyDescent="0.45">
      <c r="A68" s="77"/>
      <c r="B68" s="51"/>
      <c r="C68" s="47"/>
      <c r="D68" s="48">
        <f>D67/C67</f>
        <v>6.6360413412475269E-2</v>
      </c>
      <c r="E68" s="48">
        <f>E67/C67</f>
        <v>3.1533598875351454E-2</v>
      </c>
      <c r="F68" s="48">
        <f>F67/C67</f>
        <v>4.0448661876496927E-2</v>
      </c>
      <c r="G68" s="47"/>
      <c r="H68" s="47"/>
      <c r="I68" s="47"/>
      <c r="J68" s="82"/>
      <c r="K68" s="48">
        <f>K67/C67</f>
        <v>4.9463709257523688E-7</v>
      </c>
      <c r="L68" s="48">
        <f>L67/C67</f>
        <v>6.1099135686764547E-3</v>
      </c>
      <c r="M68" s="48">
        <f>M67/C67</f>
        <v>0.5159339112777257</v>
      </c>
      <c r="N68" s="48">
        <f>N67/C67</f>
        <v>6.8751957721545354E-2</v>
      </c>
      <c r="O68" s="48">
        <f>O67/C67</f>
        <v>7.026961366239716E-2</v>
      </c>
      <c r="P68" s="48">
        <f>P67/C67</f>
        <v>3.8582052483598875E-2</v>
      </c>
      <c r="Q68" s="47"/>
      <c r="R68" s="47"/>
      <c r="S68" s="47"/>
      <c r="T68" s="47"/>
      <c r="U68" s="48">
        <f>U67/C67</f>
        <v>0.16189586587524732</v>
      </c>
    </row>
    <row r="69" spans="1:22" s="87" customFormat="1" ht="22.5" customHeight="1" x14ac:dyDescent="0.45">
      <c r="A69" s="77">
        <v>6</v>
      </c>
      <c r="B69" s="80">
        <v>192.06</v>
      </c>
      <c r="C69" s="81">
        <v>19206</v>
      </c>
      <c r="D69" s="81">
        <v>1273.02</v>
      </c>
      <c r="E69" s="81">
        <v>604.6567</v>
      </c>
      <c r="F69" s="85">
        <f>G69+J69</f>
        <v>778.15229999999997</v>
      </c>
      <c r="G69" s="81">
        <v>343.11399999999998</v>
      </c>
      <c r="H69" s="81"/>
      <c r="I69" s="81"/>
      <c r="J69" s="81">
        <v>435.03829999999999</v>
      </c>
      <c r="K69" s="81">
        <v>9.4999999999999998E-3</v>
      </c>
      <c r="L69" s="81">
        <v>117.34699999999999</v>
      </c>
      <c r="M69" s="81">
        <v>9910.6960999999992</v>
      </c>
      <c r="N69" s="81">
        <v>1320.4501</v>
      </c>
      <c r="O69" s="81">
        <v>1344.6491000000001</v>
      </c>
      <c r="P69" s="81">
        <f>Q69+R69+S69+T69</f>
        <v>746.9251999999999</v>
      </c>
      <c r="Q69" s="81">
        <v>192.94479999999999</v>
      </c>
      <c r="R69" s="81">
        <v>0</v>
      </c>
      <c r="S69" s="81">
        <v>6.2206999999999999</v>
      </c>
      <c r="T69" s="81">
        <v>547.75969999999995</v>
      </c>
      <c r="U69" s="81">
        <v>3110.0996</v>
      </c>
      <c r="V69" s="86"/>
    </row>
    <row r="70" spans="1:22" s="87" customFormat="1" ht="22.5" customHeight="1" x14ac:dyDescent="0.45">
      <c r="A70" s="77"/>
      <c r="B70" s="88"/>
      <c r="C70" s="89"/>
      <c r="D70" s="90">
        <f>D69/C69</f>
        <v>6.6282411746329276E-2</v>
      </c>
      <c r="E70" s="90">
        <f>E69/C69</f>
        <v>3.148269811517234E-2</v>
      </c>
      <c r="F70" s="90">
        <f>F69/C69</f>
        <v>4.0516104342393E-2</v>
      </c>
      <c r="G70" s="89"/>
      <c r="H70" s="89"/>
      <c r="I70" s="89"/>
      <c r="J70" s="89"/>
      <c r="K70" s="90">
        <f>K69/C69</f>
        <v>4.9463709257523688E-7</v>
      </c>
      <c r="L70" s="90">
        <f>L69/C69</f>
        <v>6.1099135686764547E-3</v>
      </c>
      <c r="M70" s="90">
        <f>M69/C69</f>
        <v>0.51602083203165672</v>
      </c>
      <c r="N70" s="90">
        <f>N69/C69</f>
        <v>6.8751957721545354E-2</v>
      </c>
      <c r="O70" s="90">
        <f>O69/C69</f>
        <v>7.0011928563990425E-2</v>
      </c>
      <c r="P70" s="90">
        <f>P69/C69</f>
        <v>3.889020097886077E-2</v>
      </c>
      <c r="Q70" s="89"/>
      <c r="R70" s="89"/>
      <c r="S70" s="89"/>
      <c r="T70" s="89"/>
      <c r="U70" s="90">
        <f>U69/C69</f>
        <v>0.16193374986983233</v>
      </c>
      <c r="V70" s="91"/>
    </row>
    <row r="71" spans="1:22" x14ac:dyDescent="0.4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2" x14ac:dyDescent="0.4">
      <c r="A72" s="1"/>
      <c r="B72" s="1" t="s">
        <v>33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2" x14ac:dyDescent="0.45">
      <c r="B73" s="3" t="s">
        <v>37</v>
      </c>
    </row>
    <row r="74" spans="1:22" x14ac:dyDescent="0.45">
      <c r="B74" s="54"/>
    </row>
  </sheetData>
  <mergeCells count="29">
    <mergeCell ref="A69:A70"/>
    <mergeCell ref="A67:A68"/>
    <mergeCell ref="R5:R7"/>
    <mergeCell ref="A63:A64"/>
    <mergeCell ref="S5:S7"/>
    <mergeCell ref="A59:A60"/>
    <mergeCell ref="A61:A62"/>
    <mergeCell ref="A47:A48"/>
    <mergeCell ref="A49:A50"/>
    <mergeCell ref="A51:A52"/>
    <mergeCell ref="A53:A54"/>
    <mergeCell ref="A55:A56"/>
    <mergeCell ref="A57:A58"/>
    <mergeCell ref="A65:A66"/>
    <mergeCell ref="T5:T7"/>
    <mergeCell ref="C3:U3"/>
    <mergeCell ref="F4:J4"/>
    <mergeCell ref="K4:K7"/>
    <mergeCell ref="L4:L7"/>
    <mergeCell ref="M4:M7"/>
    <mergeCell ref="N4:N7"/>
    <mergeCell ref="O4:O7"/>
    <mergeCell ref="P4:T4"/>
    <mergeCell ref="U4:U7"/>
    <mergeCell ref="G5:G7"/>
    <mergeCell ref="H5:H7"/>
    <mergeCell ref="I5:I7"/>
    <mergeCell ref="J5:J7"/>
    <mergeCell ref="Q5:Q7"/>
  </mergeCells>
  <phoneticPr fontId="2"/>
  <pageMargins left="0.7" right="0.7" top="0.75" bottom="0.75" header="0.3" footer="0.3"/>
  <pageSetup paperSize="9" scale="57" fitToHeight="0" orientation="landscape" r:id="rId1"/>
  <ignoredErrors>
    <ignoredError sqref="F56 P59:P60 P61 F60 F58 F57 F59 F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2021-08-05T00:48:00Z</dcterms:created>
  <dcterms:modified xsi:type="dcterms:W3CDTF">2025-02-26T06:47:54Z</dcterms:modified>
</cp:coreProperties>
</file>